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2021\FN TRENČÍN OAIM\ROZPOČTY\BEZ CIEN\"/>
    </mc:Choice>
  </mc:AlternateContent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25" i="4"/>
  <c r="F25" i="4"/>
  <c r="E25" i="4"/>
  <c r="D25" i="4"/>
  <c r="C25" i="4"/>
  <c r="B25" i="4"/>
  <c r="E155" i="5"/>
  <c r="E17" i="3"/>
  <c r="D17" i="3"/>
  <c r="F17" i="3" s="1"/>
  <c r="G22" i="4"/>
  <c r="F22" i="4"/>
  <c r="E22" i="4"/>
  <c r="D22" i="4"/>
  <c r="C22" i="4"/>
  <c r="B22" i="4"/>
  <c r="E153" i="5"/>
  <c r="G21" i="4"/>
  <c r="F21" i="4"/>
  <c r="E21" i="4"/>
  <c r="D21" i="4"/>
  <c r="C21" i="4"/>
  <c r="B21" i="4"/>
  <c r="E151" i="5"/>
  <c r="G20" i="4"/>
  <c r="F20" i="4"/>
  <c r="E20" i="4"/>
  <c r="D20" i="4"/>
  <c r="C20" i="4"/>
  <c r="B20" i="4"/>
  <c r="E141" i="5"/>
  <c r="G19" i="4"/>
  <c r="F19" i="4"/>
  <c r="E19" i="4"/>
  <c r="D19" i="4"/>
  <c r="C19" i="4"/>
  <c r="B19" i="4"/>
  <c r="E116" i="5"/>
  <c r="G18" i="4"/>
  <c r="F18" i="4"/>
  <c r="E18" i="4"/>
  <c r="D18" i="4"/>
  <c r="C18" i="4"/>
  <c r="B18" i="4"/>
  <c r="E88" i="5"/>
  <c r="E16" i="3"/>
  <c r="F25" i="3" s="1"/>
  <c r="D16" i="3"/>
  <c r="G16" i="4"/>
  <c r="F16" i="4"/>
  <c r="E16" i="4"/>
  <c r="D16" i="4"/>
  <c r="C16" i="4"/>
  <c r="B16" i="4"/>
  <c r="E63" i="5"/>
  <c r="G15" i="4"/>
  <c r="F15" i="4"/>
  <c r="E15" i="4"/>
  <c r="D15" i="4"/>
  <c r="C15" i="4"/>
  <c r="B15" i="4"/>
  <c r="E61" i="5"/>
  <c r="G14" i="4"/>
  <c r="F14" i="4"/>
  <c r="E14" i="4"/>
  <c r="D14" i="4"/>
  <c r="C14" i="4"/>
  <c r="B14" i="4"/>
  <c r="E34" i="5"/>
  <c r="G13" i="4"/>
  <c r="F13" i="4"/>
  <c r="E13" i="4"/>
  <c r="D13" i="4"/>
  <c r="C13" i="4"/>
  <c r="B13" i="4"/>
  <c r="E27" i="5"/>
  <c r="G12" i="4"/>
  <c r="F12" i="4"/>
  <c r="E12" i="4"/>
  <c r="D12" i="4"/>
  <c r="C12" i="4"/>
  <c r="B12" i="4"/>
  <c r="E21" i="5"/>
  <c r="F22" i="3"/>
  <c r="J26" i="3"/>
  <c r="J20" i="3"/>
  <c r="D20" i="3"/>
  <c r="F19" i="3"/>
  <c r="F18" i="3"/>
  <c r="F16" i="3"/>
  <c r="J14" i="3"/>
  <c r="J13" i="3"/>
  <c r="F1" i="3"/>
  <c r="B8" i="4"/>
  <c r="D8" i="5"/>
  <c r="F23" i="3" l="1"/>
  <c r="F24" i="3"/>
  <c r="E20" i="3"/>
  <c r="F20" i="3"/>
  <c r="F26" i="3"/>
  <c r="J28" i="3" s="1"/>
  <c r="I29" i="3" l="1"/>
  <c r="J29" i="3" s="1"/>
  <c r="J31" i="3" l="1"/>
  <c r="J12" i="3" l="1"/>
  <c r="F12" i="3"/>
  <c r="F13" i="3"/>
  <c r="F14" i="3"/>
</calcChain>
</file>

<file path=xl/sharedStrings.xml><?xml version="1.0" encoding="utf-8"?>
<sst xmlns="http://schemas.openxmlformats.org/spreadsheetml/2006/main" count="699" uniqueCount="399">
  <si>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</si>
  <si>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</si>
  <si>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</si>
  <si>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</si>
  <si>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</si>
  <si>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</si>
  <si>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</si>
  <si>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</si>
  <si>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</si>
  <si>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</si>
  <si>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</si>
  <si>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</si>
  <si>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</si>
  <si>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</si>
  <si>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</si>
  <si>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</si>
  <si>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</si>
  <si>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</si>
  <si>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</si>
  <si>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</si>
  <si>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</si>
  <si>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</si>
  <si>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</si>
  <si>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</si>
  <si>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</si>
  <si>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</si>
  <si>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</si>
  <si>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</si>
  <si>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</si>
  <si>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</si>
  <si>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</si>
  <si>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</si>
  <si>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</si>
  <si>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</si>
  <si>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</si>
  <si>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</si>
  <si>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</si>
  <si>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</si>
  <si>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</si>
  <si>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</si>
  <si>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</si>
  <si>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</si>
  <si>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</si>
  <si>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</si>
  <si>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</si>
  <si>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</si>
  <si>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</si>
  <si>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</si>
  <si>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</si>
  <si>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</si>
  <si>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</si>
  <si>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</si>
  <si>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</si>
  <si>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</si>
  <si>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</si>
  <si>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</si>
  <si>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</si>
  <si>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</si>
  <si>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</si>
  <si>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</si>
  <si>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</si>
  <si>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</si>
  <si>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</si>
  <si>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</si>
  <si>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</si>
  <si>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</si>
  <si>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</si>
  <si>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</si>
  <si>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</si>
  <si>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</si>
  <si>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</si>
  <si>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</si>
  <si>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</si>
  <si>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</si>
  <si>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</si>
  <si>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</si>
  <si>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</si>
  <si>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</si>
  <si>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</si>
  <si>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</si>
  <si>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</si>
  <si>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</si>
  <si>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</si>
  <si>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</si>
  <si>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</si>
  <si>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</si>
  <si>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</si>
  <si>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</si>
  <si>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</si>
  <si>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</si>
  <si>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</si>
  <si>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</si>
  <si>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</si>
  <si>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</si>
  <si>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</si>
  <si>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</si>
  <si>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</si>
  <si>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</si>
  <si>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</si>
  <si>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</si>
  <si>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</si>
  <si>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</si>
  <si>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</si>
  <si>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</si>
  <si>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</si>
  <si>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</si>
  <si>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</si>
  <si>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</si>
  <si>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</si>
  <si>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</si>
  <si>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</si>
  <si>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</si>
  <si>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</si>
  <si>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</si>
  <si>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</si>
  <si>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</si>
  <si>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</si>
  <si>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</si>
  <si>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</si>
  <si>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</si>
  <si>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28.09.2021</t>
  </si>
  <si>
    <t>Stavba : Stavebné úpravy-Komplet.rekonštr.lôžkovej časti OAIM FN Trenčín,Legionárska 28,Trenčín</t>
  </si>
  <si>
    <t>Objekt : Stavebné úpravy OAIM</t>
  </si>
  <si>
    <t>Časť : Zdravotechnika</t>
  </si>
  <si>
    <t>MPBAU SK, s. r. o. Košice</t>
  </si>
  <si>
    <t xml:space="preserve"> MPBAU SK, s. r. o. Košice</t>
  </si>
  <si>
    <t>JKSO :</t>
  </si>
  <si>
    <t>Gabriela Nagyová</t>
  </si>
  <si>
    <t>28.09.2021</t>
  </si>
  <si>
    <t xml:space="preserve">Fakultná nemocnica Trenčín </t>
  </si>
  <si>
    <t>91171 Trenčín</t>
  </si>
  <si>
    <t xml:space="preserve">"Domino projekt" Ing.Juraj Šuty </t>
  </si>
  <si>
    <t>Košice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</si>
  <si>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</si>
  <si>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</si>
  <si>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</si>
  <si>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</si>
  <si>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</si>
  <si>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</si>
  <si>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</si>
  <si>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</si>
  <si>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</si>
  <si>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</si>
  <si>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</si>
  <si>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</si>
  <si>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</si>
  <si>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</si>
  <si>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</si>
  <si>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</si>
  <si>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</si>
  <si>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</si>
  <si>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</si>
  <si>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</si>
  <si>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</si>
  <si>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</si>
  <si>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340238212</t>
  </si>
  <si>
    <t>Zamurovanie otvoru 0,25-1 m2 tehlami v priečkach alebo stenách hr. nad 100 mm</t>
  </si>
  <si>
    <t>m2</t>
  </si>
  <si>
    <t>10*0,15*0,15 =   0,225</t>
  </si>
  <si>
    <t>2*0,15*0,3 =   0,090</t>
  </si>
  <si>
    <t>8*0,15*0,3 =   0,360</t>
  </si>
  <si>
    <t>8*0,3*0,3 =   0,720</t>
  </si>
  <si>
    <t>25*0,07*0,1 =   0,175</t>
  </si>
  <si>
    <t>19*0,1*0,1 =   0,190</t>
  </si>
  <si>
    <t xml:space="preserve">3 - ZVISLÉ A KOMPLETNÉ KONŠTRUKCIE  spolu: </t>
  </si>
  <si>
    <t>4 - VODOROVNÉ KONŠTRUKCIE</t>
  </si>
  <si>
    <t>411388531</t>
  </si>
  <si>
    <t>Zabetónovanie otvoru 0,25-1 m2 v stropoch, vrátane debnenia a výstuže</t>
  </si>
  <si>
    <t>m3</t>
  </si>
  <si>
    <t>0,15*0,15*0,4*7 =   0,063</t>
  </si>
  <si>
    <t>0,3*0,3*0,4 =   0,036</t>
  </si>
  <si>
    <t xml:space="preserve">4 - VODOROVNÉ KONŠTRUKCIE  spolu: </t>
  </si>
  <si>
    <t>6 - ÚPRAVY POVRCHOV, PODLAHY, VÝPLNE</t>
  </si>
  <si>
    <t>631312141</t>
  </si>
  <si>
    <t>Doplnenie jestvujúcich mazanín betónom prostým rýhy</t>
  </si>
  <si>
    <t>1,0*1,0*0,35 =   0,350</t>
  </si>
  <si>
    <t>632232311</t>
  </si>
  <si>
    <t>Doplnenie dlažby z tehál pl. do 1 m2 na plocho</t>
  </si>
  <si>
    <t>632451421</t>
  </si>
  <si>
    <t>Doplnenie cementového poteru pl. do 1 m2, hr. 10-20 mm</t>
  </si>
  <si>
    <t xml:space="preserve">6 - ÚPRAVY POVRCHOV, PODLAHY, VÝPLNE  spolu: </t>
  </si>
  <si>
    <t>9 - OSTATNÉ KONŠTRUKCIE A PRÁCE</t>
  </si>
  <si>
    <t>953941621</t>
  </si>
  <si>
    <t>Osadenie konzol v murive betónovom</t>
  </si>
  <si>
    <t>kus</t>
  </si>
  <si>
    <t>953941721</t>
  </si>
  <si>
    <t>Osadenie objímok a držiakov v murive betónovom</t>
  </si>
  <si>
    <t>013</t>
  </si>
  <si>
    <t>965043421</t>
  </si>
  <si>
    <t>Búranie bet. podkladu s poterom hr. do 15 cm do 1 m2</t>
  </si>
  <si>
    <t>1*1*0,35 =   0,350</t>
  </si>
  <si>
    <t>965081712</t>
  </si>
  <si>
    <t>Búranie dlažieb xylolit. alebo keram. hr. do 1 cm do 1 m2</t>
  </si>
  <si>
    <t>969011121</t>
  </si>
  <si>
    <t>Vybúranie vedenia vodovodného, plynovodného DN do 52 mm</t>
  </si>
  <si>
    <t>m</t>
  </si>
  <si>
    <t>969021111</t>
  </si>
  <si>
    <t>Vybúranie kanalizačného potrubia DN do 100 mm</t>
  </si>
  <si>
    <t>971042231</t>
  </si>
  <si>
    <t>Vybúr. otvorov do 0,0225 m2 v betón. murive hr. do 15 cm</t>
  </si>
  <si>
    <t>971042241</t>
  </si>
  <si>
    <t>Vybúr. otvorov do 0,0225 m2 v betón. murive hr. do 30 cm</t>
  </si>
  <si>
    <t>971042331</t>
  </si>
  <si>
    <t>Vybúr. otvorov do 0,09 m2 v betón. murive hr. do 15 cm</t>
  </si>
  <si>
    <t>971042341</t>
  </si>
  <si>
    <t>Vybúr. otvorov do 0,09 m2 v betón. murive hr. do 30 cm</t>
  </si>
  <si>
    <t>972044451</t>
  </si>
  <si>
    <t>Vybúr. otvorov do 1 m2 v stropoch z tvárnic hr. nad 10 cm</t>
  </si>
  <si>
    <t>974049143</t>
  </si>
  <si>
    <t>Vysekanie rýh v betón. murive hl. do 7 cm š. do 10 cm</t>
  </si>
  <si>
    <t>974049153</t>
  </si>
  <si>
    <t>Vysekanie rýh v betón. murive hl. do 10 cm š. do 10 cm</t>
  </si>
  <si>
    <t>979011111</t>
  </si>
  <si>
    <t>Zvislá doprava sute a vybúr. hmôt za prvé podlažie</t>
  </si>
  <si>
    <t>t</t>
  </si>
  <si>
    <t>979011121</t>
  </si>
  <si>
    <t>Zvislá doprava sute a vybúr. hmôt za každé ďalšie podlažie</t>
  </si>
  <si>
    <t>979081111</t>
  </si>
  <si>
    <t>Odvoz sute a vybúraných hmôt na skládku do 1 km</t>
  </si>
  <si>
    <t>979081121</t>
  </si>
  <si>
    <t>Odvoz sute a vybúraných hmôt na skládku každý ďalší 1 km</t>
  </si>
  <si>
    <t>979082111</t>
  </si>
  <si>
    <t>Vnútrostavenisková doprava sute a vybúraných hmôt do 10 m</t>
  </si>
  <si>
    <t>979082121</t>
  </si>
  <si>
    <t>Vnútrost. doprava sute a vybúraných hmôt každých ďalších 5 m</t>
  </si>
  <si>
    <t>979131409</t>
  </si>
  <si>
    <t>Poplatok za ulož.a znešk.staveb.sute na vymedzených skládkach "O"-ostatný odpad</t>
  </si>
  <si>
    <t>998991111</t>
  </si>
  <si>
    <t>Presun hmôt pre opravy v objektoch výšky do 25 m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</si>
  <si>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</si>
  <si>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</si>
  <si>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</si>
  <si>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</si>
  <si>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</si>
  <si>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721100902</t>
  </si>
  <si>
    <t>Opr. pretesnenie hrdla odpad. potrubia DN do 100</t>
  </si>
  <si>
    <t>721140905</t>
  </si>
  <si>
    <t>Opr. liat. potrubia, vsadenie odbočky do potrubia DN 100</t>
  </si>
  <si>
    <t>721140915</t>
  </si>
  <si>
    <t>Opr. liat. potrubia, prepojenie stávajúceho potrubia DN 100</t>
  </si>
  <si>
    <t>721140925</t>
  </si>
  <si>
    <t>Opr. liat. potrubia, krátenie rúr DN 100</t>
  </si>
  <si>
    <t>721141105</t>
  </si>
  <si>
    <t>Potrubie kanal. z liat. rúr odpadné DN 100</t>
  </si>
  <si>
    <t>721142111pc</t>
  </si>
  <si>
    <t>Prechodka liatina/pe-DN 50</t>
  </si>
  <si>
    <t>ks</t>
  </si>
  <si>
    <t>721170962</t>
  </si>
  <si>
    <t>Opr. PVC potrubia, prepojenie stávajúceho potrubia D 63</t>
  </si>
  <si>
    <t>721171808</t>
  </si>
  <si>
    <t>Demontáž potrubia z PVC rúr D do 114</t>
  </si>
  <si>
    <t>721174022pc</t>
  </si>
  <si>
    <t>Rúry odpadné WAVIN-SITECH (odhlučnený systém) DN 40</t>
  </si>
  <si>
    <t>721174023pc</t>
  </si>
  <si>
    <t>Rúry odpadné WAVIN-SITECH (odhlučnený systém) DN 50</t>
  </si>
  <si>
    <t>721174026pc</t>
  </si>
  <si>
    <t>Rúry odpadné WAVIN-SITECH (odhlučnený systém) DN 32</t>
  </si>
  <si>
    <t>721194103</t>
  </si>
  <si>
    <t>Vyvedenie a upevnenie kanal. výpustiek D 32x1.8</t>
  </si>
  <si>
    <t>721194104</t>
  </si>
  <si>
    <t>Vyvedenie a upevnenie kanal. výpustiek D 40x1.8</t>
  </si>
  <si>
    <t>721194105</t>
  </si>
  <si>
    <t>Vyvedenie a upevnenie kanal. výpustiek D 50x1.8</t>
  </si>
  <si>
    <t>721290123</t>
  </si>
  <si>
    <t>Skúška tesnosti kanalizácie dymom do DN 300</t>
  </si>
  <si>
    <t>721290145pc</t>
  </si>
  <si>
    <t>Lievik so zápachovou uzáverou HL 21-32</t>
  </si>
  <si>
    <t>721300912</t>
  </si>
  <si>
    <t>Opr. kanaliz. prečistenie zvis. odpad. v 1 podl. do DN 200</t>
  </si>
  <si>
    <t>721300932</t>
  </si>
  <si>
    <t>Opr. kanaliz. prečistenie šik. prepoj. potrubia do DN 100</t>
  </si>
  <si>
    <t>721300945</t>
  </si>
  <si>
    <t>Opr. kanaliz. prečistenie podlahových vpustov DN 100</t>
  </si>
  <si>
    <t>721310012pc</t>
  </si>
  <si>
    <t>Rúrkový plast. zápach.uzávier model 7985-Dn40</t>
  </si>
  <si>
    <t>998721201</t>
  </si>
  <si>
    <t>Presun hmôt pre vnút. kanalizáciu v objektoch výšky do 6 m</t>
  </si>
  <si>
    <t xml:space="preserve">721 - Vnútorná kanalizácia  spolu: </t>
  </si>
  <si>
    <t>722 - Vnútorný vodovod</t>
  </si>
  <si>
    <t>722130801</t>
  </si>
  <si>
    <t>Demontáž potrubia z oceľ. rúrok závitových DN do 25</t>
  </si>
  <si>
    <t>722130831</t>
  </si>
  <si>
    <t>Demontáž nástenky</t>
  </si>
  <si>
    <t>722131912</t>
  </si>
  <si>
    <t>Opr. vodov. ocel. potr. záv. vsadenie odbočky do potr. DN 20</t>
  </si>
  <si>
    <t>súbor</t>
  </si>
  <si>
    <t>722131932</t>
  </si>
  <si>
    <t>Opr. vodov. ocel. potr. záv. prepojenie stáv. potrubia DN 20</t>
  </si>
  <si>
    <t>722174000pc</t>
  </si>
  <si>
    <t>Rúry tlakové WAVIN Tigris-K1 DN 20</t>
  </si>
  <si>
    <t>722174001pc</t>
  </si>
  <si>
    <t>Rúry tlakové WAVIN Tigris-K1 DN 25</t>
  </si>
  <si>
    <t>722181812</t>
  </si>
  <si>
    <t>Demontáž plsteného pása z rúr do D 50</t>
  </si>
  <si>
    <t>722182111</t>
  </si>
  <si>
    <t>Ochrana potrubia izoláciou Mirelon DN 16</t>
  </si>
  <si>
    <t>722182112</t>
  </si>
  <si>
    <t>Ochrana potrubia izoláciou Mirelon DN 20</t>
  </si>
  <si>
    <t>722182113</t>
  </si>
  <si>
    <t>Ochrana potrubia izoláciou Mirelon DN 25</t>
  </si>
  <si>
    <t>722182114</t>
  </si>
  <si>
    <t>Ochrana potrubia izoláciou Mirelon DN 32</t>
  </si>
  <si>
    <t>722182121pc</t>
  </si>
  <si>
    <t>Ochrana potrubia izoláciou Mirelon DN 15 hr.20mm</t>
  </si>
  <si>
    <t>722182122pc</t>
  </si>
  <si>
    <t>Ochrana potrubia izoláciou Mirelon DN 20 hr.20mm</t>
  </si>
  <si>
    <t>722190401</t>
  </si>
  <si>
    <t>Prípojky vod. ocel. rúrky záv. poz. 11353 upev. výpust. DN 15</t>
  </si>
  <si>
    <t>722190901</t>
  </si>
  <si>
    <t>Opr. uzatvorenie alebo otvorenie vodov. potrubia</t>
  </si>
  <si>
    <t>722208116pc</t>
  </si>
  <si>
    <t>Práčkový rohový ventil SCHELL CONFORT-DN 15(+hadica)</t>
  </si>
  <si>
    <t>722220111</t>
  </si>
  <si>
    <t>Arm. vod. s 1 závitom, nástenka K 247 pre výt. ventil G 1/2</t>
  </si>
  <si>
    <t>722239101</t>
  </si>
  <si>
    <t>Montáž vodov. armatúr s 2 závitmi G 1/2</t>
  </si>
  <si>
    <t>722239102</t>
  </si>
  <si>
    <t>Montáž vodov. armatúr s 2 závitmi G 3/4</t>
  </si>
  <si>
    <t>722263439pc</t>
  </si>
  <si>
    <t>Guľový uzáver s filtrom IVAR.51F-DN 20</t>
  </si>
  <si>
    <t>722290226</t>
  </si>
  <si>
    <t>Tlakové skúšky vodov. potrubia závitového do DN 50</t>
  </si>
  <si>
    <t>722290234</t>
  </si>
  <si>
    <t>Preplachovanie a dezinfekcia vodov. potrubia do DN 80</t>
  </si>
  <si>
    <t>722290238pc</t>
  </si>
  <si>
    <t>Šikmý ventil KEMPER č.173 OK-DN 15</t>
  </si>
  <si>
    <t>722290239pc</t>
  </si>
  <si>
    <t>Šikmý ventil KEMPER č.173 OK-DN 20</t>
  </si>
  <si>
    <t>998722201</t>
  </si>
  <si>
    <t>Presun hmôt pre vnút. vodovod v objektoch výšky do 6 m</t>
  </si>
  <si>
    <t xml:space="preserve">722 - Vnútorný vodovod  spolu: </t>
  </si>
  <si>
    <t>725 - Zariaďovacie predmety</t>
  </si>
  <si>
    <t>725210821</t>
  </si>
  <si>
    <t>Demontáž umývadiel bez výtokových armatúr</t>
  </si>
  <si>
    <t>7252122331pc</t>
  </si>
  <si>
    <t>Umyvadlo  nerezové  SANELA SLUN 44+sifon</t>
  </si>
  <si>
    <t>725219404</t>
  </si>
  <si>
    <t>Montáž umyvadla polymermramorového</t>
  </si>
  <si>
    <t>725310821</t>
  </si>
  <si>
    <t>Demontáž drezov jednodielnych na konzolách</t>
  </si>
  <si>
    <t>725319201</t>
  </si>
  <si>
    <t>Montáž drezov smalt, nerez, polypropylén. jednod veľkokuch.so zápach uzávier</t>
  </si>
  <si>
    <t>725319202</t>
  </si>
  <si>
    <t>Príplatok za použitie silikónového tmelu 0,2 kg/kus</t>
  </si>
  <si>
    <t>725320821</t>
  </si>
  <si>
    <t>Demontáž drezov dvojitých na konzolách</t>
  </si>
  <si>
    <t>725329101</t>
  </si>
  <si>
    <t>Montáž drezov dvojitých so zápach uzávierkou</t>
  </si>
  <si>
    <t>7258102061pc</t>
  </si>
  <si>
    <t>Rohový ventil H 372 420</t>
  </si>
  <si>
    <t>725819402</t>
  </si>
  <si>
    <t>Montáž ventilov rohových G 1/2</t>
  </si>
  <si>
    <t>725820802</t>
  </si>
  <si>
    <t>Demontáž batérií stojankových do 1 otvoru</t>
  </si>
  <si>
    <t>725829301</t>
  </si>
  <si>
    <t>Montáž batérií umýv. a drez. ostatných typov stojank. G 1/2</t>
  </si>
  <si>
    <t>725829802</t>
  </si>
  <si>
    <t>Montáž batérie drezovej 1-pákovej do 1 otvoru</t>
  </si>
  <si>
    <t>725829912pc</t>
  </si>
  <si>
    <t>Umyvadl.stoj. bateria DEEP-BY JIKA č.H 3111U1</t>
  </si>
  <si>
    <t>725839313pc</t>
  </si>
  <si>
    <t>Drezová páková bateria do 1-otv. DEEP-BY JIKA č.H 3511U1</t>
  </si>
  <si>
    <t>725860811</t>
  </si>
  <si>
    <t>Demontáž zápachových uzávierok jednoduchých pre zar. predm.</t>
  </si>
  <si>
    <t>725860812</t>
  </si>
  <si>
    <t>Demontáž zápachových uzávierok dvojitých pre zar. predm.</t>
  </si>
  <si>
    <t>725869101</t>
  </si>
  <si>
    <t>Montáž zápach. uzávierok umývadlových D 40</t>
  </si>
  <si>
    <t>725869204</t>
  </si>
  <si>
    <t>Montáž zápach. uzávierok drez. jednod. D 50</t>
  </si>
  <si>
    <t>725869214</t>
  </si>
  <si>
    <t>Montáž zápach. uzávierok drez. dvojdiel. D50</t>
  </si>
  <si>
    <t>725869218</t>
  </si>
  <si>
    <t>Montáž zápach. uzávierok U sifónov</t>
  </si>
  <si>
    <t>998725201</t>
  </si>
  <si>
    <t>Presun hmôt pre zariaď. predmety v objektoch výšky do 6 m</t>
  </si>
  <si>
    <t xml:space="preserve">725 - Zariaďovacie predmety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</si>
  <si>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</si>
  <si>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</si>
  <si>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</si>
  <si>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</si>
  <si>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</si>
  <si>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767995110pc</t>
  </si>
  <si>
    <t>Podstropný záves s obj. HILTI-1potrubie</t>
  </si>
  <si>
    <t>767995111pc</t>
  </si>
  <si>
    <t>Podstropný záves s obj. HILTI-2potrubie</t>
  </si>
  <si>
    <t>767995112pc</t>
  </si>
  <si>
    <t>Konzola s obj. HILTI-1potrubie</t>
  </si>
  <si>
    <t>767995125pc</t>
  </si>
  <si>
    <t>Podperka nízka-HILTI</t>
  </si>
  <si>
    <t>767995141pc</t>
  </si>
  <si>
    <t>Konzolka HILTI</t>
  </si>
  <si>
    <t>998767201</t>
  </si>
  <si>
    <t>Presun hmôt pre kovové stav. doplnk. konštr. v objektoch výšky do 6 m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</si>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</sst>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0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" xfId="0" builtinId="0"/>
    <cellStyle name="normálne_KLs" xfId="1"/>
    <cellStyle name="normálne_KLv" xfId="8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="" xmlns:a16="http://schemas.microsoft.com/office/drawing/2014/main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5"/>
  <sheetViews>
    <sheetView showGridLines="0" tabSelected="1" workbookViewId="0">
      <selection activeCell="D13" sqref="D13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116</v>
      </c>
      <c r="B1" s="86"/>
      <c r="C1" s="86"/>
      <c r="D1" s="86"/>
      <c r="E1" s="90" t="s">
        <v>117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  <c r="AE1" s="138" t="s">
        <v>9</v>
      </c>
      <c r="AF1" s="139" t="s">
        <v>10</v>
      </c>
      <c r="AG1" s="86"/>
      <c r="AH1" s="86"/>
    </row>
    <row r="2" spans="1:37">
      <c r="A2" s="90" t="s">
        <v>118</v>
      </c>
      <c r="B2" s="86"/>
      <c r="C2" s="86"/>
      <c r="D2" s="86"/>
      <c r="E2" s="90" t="s">
        <v>119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11</v>
      </c>
      <c r="AA2" s="84" t="s">
        <v>12</v>
      </c>
      <c r="AB2" s="84" t="s">
        <v>13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14</v>
      </c>
      <c r="B3" s="86"/>
      <c r="C3" s="86"/>
      <c r="D3" s="86"/>
      <c r="E3" s="90" t="s">
        <v>120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15</v>
      </c>
      <c r="AA3" s="84" t="s">
        <v>16</v>
      </c>
      <c r="AB3" s="84" t="s">
        <v>13</v>
      </c>
      <c r="AC3" s="84" t="s">
        <v>17</v>
      </c>
      <c r="AD3" s="85" t="s">
        <v>18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19</v>
      </c>
      <c r="AA4" s="84" t="s">
        <v>20</v>
      </c>
      <c r="AB4" s="84" t="s">
        <v>13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21</v>
      </c>
      <c r="AA5" s="84" t="s">
        <v>16</v>
      </c>
      <c r="AB5" s="84" t="s">
        <v>13</v>
      </c>
      <c r="AC5" s="84" t="s">
        <v>17</v>
      </c>
      <c r="AD5" s="85" t="s">
        <v>18</v>
      </c>
      <c r="AE5" s="138">
        <v>4</v>
      </c>
      <c r="AF5" s="143">
        <v>123.4567</v>
      </c>
      <c r="AG5" s="86"/>
      <c r="AH5" s="86"/>
    </row>
    <row r="6" spans="1:37">
      <c r="A6" s="90" t="s">
        <v>122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22</v>
      </c>
      <c r="AF6" s="141">
        <v>123.46</v>
      </c>
      <c r="AG6" s="86"/>
      <c r="AH6" s="86"/>
    </row>
    <row r="7" spans="1:37">
      <c r="A7" s="90" t="s">
        <v>123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23</v>
      </c>
      <c r="B9" s="92" t="s">
        <v>24</v>
      </c>
      <c r="C9" s="92" t="s">
        <v>25</v>
      </c>
      <c r="D9" s="92" t="s">
        <v>26</v>
      </c>
      <c r="E9" s="92" t="s">
        <v>27</v>
      </c>
      <c r="F9" s="92" t="s">
        <v>28</v>
      </c>
      <c r="G9" s="92" t="s">
        <v>29</v>
      </c>
      <c r="H9" s="92" t="s">
        <v>30</v>
      </c>
      <c r="I9" s="92" t="s">
        <v>31</v>
      </c>
      <c r="J9" s="92" t="s">
        <v>32</v>
      </c>
      <c r="K9" s="122" t="s">
        <v>33</v>
      </c>
      <c r="L9" s="123"/>
      <c r="M9" s="124" t="s">
        <v>34</v>
      </c>
      <c r="N9" s="123"/>
      <c r="O9" s="92" t="s">
        <v>3</v>
      </c>
      <c r="P9" s="125" t="s">
        <v>35</v>
      </c>
      <c r="Q9" s="128" t="s">
        <v>27</v>
      </c>
      <c r="R9" s="128" t="s">
        <v>27</v>
      </c>
      <c r="S9" s="125" t="s">
        <v>27</v>
      </c>
      <c r="T9" s="129" t="s">
        <v>36</v>
      </c>
      <c r="U9" s="130" t="s">
        <v>37</v>
      </c>
      <c r="V9" s="131" t="s">
        <v>38</v>
      </c>
      <c r="W9" s="92" t="s">
        <v>39</v>
      </c>
      <c r="X9" s="92" t="s">
        <v>40</v>
      </c>
      <c r="Y9" s="92" t="s">
        <v>41</v>
      </c>
      <c r="Z9" s="144" t="s">
        <v>42</v>
      </c>
      <c r="AA9" s="144" t="s">
        <v>43</v>
      </c>
      <c r="AB9" s="92" t="s">
        <v>38</v>
      </c>
      <c r="AC9" s="92" t="s">
        <v>44</v>
      </c>
      <c r="AD9" s="92" t="s">
        <v>45</v>
      </c>
      <c r="AE9" s="145" t="s">
        <v>46</v>
      </c>
      <c r="AF9" s="145" t="s">
        <v>47</v>
      </c>
      <c r="AG9" s="145" t="s">
        <v>27</v>
      </c>
      <c r="AH9" s="145" t="s">
        <v>48</v>
      </c>
      <c r="AJ9" s="86" t="s">
        <v>148</v>
      </c>
      <c r="AK9" s="86" t="s">
        <v>150</v>
      </c>
    </row>
    <row r="10" spans="1:37">
      <c r="A10" s="94" t="s">
        <v>49</v>
      </c>
      <c r="B10" s="94" t="s">
        <v>50</v>
      </c>
      <c r="C10" s="121"/>
      <c r="D10" s="94" t="s">
        <v>51</v>
      </c>
      <c r="E10" s="94" t="s">
        <v>52</v>
      </c>
      <c r="F10" s="94" t="s">
        <v>53</v>
      </c>
      <c r="G10" s="94" t="s">
        <v>54</v>
      </c>
      <c r="H10" s="94" t="s">
        <v>55</v>
      </c>
      <c r="I10" s="94" t="s">
        <v>56</v>
      </c>
      <c r="J10" s="94"/>
      <c r="K10" s="94" t="s">
        <v>29</v>
      </c>
      <c r="L10" s="94" t="s">
        <v>32</v>
      </c>
      <c r="M10" s="126" t="s">
        <v>29</v>
      </c>
      <c r="N10" s="94" t="s">
        <v>32</v>
      </c>
      <c r="O10" s="94" t="s">
        <v>57</v>
      </c>
      <c r="P10" s="127"/>
      <c r="Q10" s="132" t="s">
        <v>58</v>
      </c>
      <c r="R10" s="132" t="s">
        <v>59</v>
      </c>
      <c r="S10" s="127" t="s">
        <v>60</v>
      </c>
      <c r="T10" s="133" t="s">
        <v>61</v>
      </c>
      <c r="U10" s="134" t="s">
        <v>62</v>
      </c>
      <c r="V10" s="135" t="s">
        <v>63</v>
      </c>
      <c r="W10" s="136"/>
      <c r="X10" s="137"/>
      <c r="Y10" s="137"/>
      <c r="Z10" s="146" t="s">
        <v>64</v>
      </c>
      <c r="AA10" s="146" t="s">
        <v>49</v>
      </c>
      <c r="AB10" s="94" t="s">
        <v>65</v>
      </c>
      <c r="AC10" s="137"/>
      <c r="AD10" s="137"/>
      <c r="AE10" s="147"/>
      <c r="AF10" s="147"/>
      <c r="AG10" s="147"/>
      <c r="AH10" s="147"/>
      <c r="AJ10" s="86" t="s">
        <v>149</v>
      </c>
      <c r="AK10" s="86" t="s">
        <v>151</v>
      </c>
    </row>
    <row r="12" spans="1:37">
      <c r="B12" s="157" t="s">
        <v>152</v>
      </c>
    </row>
    <row r="13" spans="1:37">
      <c r="B13" s="110" t="s">
        <v>153</v>
      </c>
    </row>
    <row r="14" spans="1:37" ht="25.5">
      <c r="A14" s="108">
        <v>1</v>
      </c>
      <c r="B14" s="109" t="s">
        <v>154</v>
      </c>
      <c r="C14" s="110" t="s">
        <v>155</v>
      </c>
      <c r="D14" s="111" t="s">
        <v>156</v>
      </c>
      <c r="E14" s="112">
        <v>1.76</v>
      </c>
      <c r="F14" s="113" t="s">
        <v>157</v>
      </c>
      <c r="X14" s="110"/>
      <c r="Y14" s="110"/>
    </row>
    <row r="15" spans="1:37">
      <c r="D15" s="158" t="s">
        <v>158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/>
      <c r="W15" s="164"/>
      <c r="X15" s="160"/>
    </row>
    <row r="16" spans="1:37">
      <c r="D16" s="158" t="s">
        <v>159</v>
      </c>
      <c r="E16" s="159"/>
      <c r="F16" s="160"/>
      <c r="G16" s="161"/>
      <c r="H16" s="161"/>
      <c r="I16" s="161"/>
      <c r="J16" s="161"/>
      <c r="K16" s="162"/>
      <c r="L16" s="162"/>
      <c r="M16" s="159"/>
      <c r="N16" s="159"/>
      <c r="O16" s="160"/>
      <c r="P16" s="160"/>
      <c r="Q16" s="159"/>
      <c r="R16" s="159"/>
      <c r="S16" s="159"/>
      <c r="T16" s="163"/>
      <c r="U16" s="163"/>
      <c r="V16" s="163"/>
      <c r="W16" s="164"/>
      <c r="X16" s="160"/>
    </row>
    <row r="17" spans="1:25">
      <c r="D17" s="158" t="s">
        <v>160</v>
      </c>
      <c r="E17" s="159"/>
      <c r="F17" s="160"/>
      <c r="G17" s="161"/>
      <c r="H17" s="161"/>
      <c r="I17" s="161"/>
      <c r="J17" s="161"/>
      <c r="K17" s="162"/>
      <c r="L17" s="162"/>
      <c r="M17" s="159"/>
      <c r="N17" s="159"/>
      <c r="O17" s="160"/>
      <c r="P17" s="160"/>
      <c r="Q17" s="159"/>
      <c r="R17" s="159"/>
      <c r="S17" s="159"/>
      <c r="T17" s="163"/>
      <c r="U17" s="163"/>
      <c r="V17" s="163"/>
      <c r="W17" s="164"/>
      <c r="X17" s="160"/>
    </row>
    <row r="18" spans="1:25">
      <c r="D18" s="158" t="s">
        <v>161</v>
      </c>
      <c r="E18" s="159"/>
      <c r="F18" s="160"/>
      <c r="G18" s="161"/>
      <c r="H18" s="161"/>
      <c r="I18" s="161"/>
      <c r="J18" s="161"/>
      <c r="K18" s="162"/>
      <c r="L18" s="162"/>
      <c r="M18" s="159"/>
      <c r="N18" s="159"/>
      <c r="O18" s="160"/>
      <c r="P18" s="160"/>
      <c r="Q18" s="159"/>
      <c r="R18" s="159"/>
      <c r="S18" s="159"/>
      <c r="T18" s="163"/>
      <c r="U18" s="163"/>
      <c r="V18" s="163"/>
      <c r="W18" s="164"/>
      <c r="X18" s="160"/>
    </row>
    <row r="19" spans="1:25">
      <c r="D19" s="158" t="s">
        <v>162</v>
      </c>
      <c r="E19" s="159"/>
      <c r="F19" s="160"/>
      <c r="G19" s="161"/>
      <c r="H19" s="161"/>
      <c r="I19" s="161"/>
      <c r="J19" s="161"/>
      <c r="K19" s="162"/>
      <c r="L19" s="162"/>
      <c r="M19" s="159"/>
      <c r="N19" s="159"/>
      <c r="O19" s="160"/>
      <c r="P19" s="160"/>
      <c r="Q19" s="159"/>
      <c r="R19" s="159"/>
      <c r="S19" s="159"/>
      <c r="T19" s="163"/>
      <c r="U19" s="163"/>
      <c r="V19" s="163"/>
      <c r="W19" s="164"/>
      <c r="X19" s="160"/>
    </row>
    <row r="20" spans="1:25">
      <c r="D20" s="158" t="s">
        <v>163</v>
      </c>
      <c r="E20" s="159"/>
      <c r="F20" s="160"/>
      <c r="G20" s="161"/>
      <c r="H20" s="161"/>
      <c r="I20" s="161"/>
      <c r="J20" s="161"/>
      <c r="K20" s="162"/>
      <c r="L20" s="162"/>
      <c r="M20" s="159"/>
      <c r="N20" s="159"/>
      <c r="O20" s="160"/>
      <c r="P20" s="160"/>
      <c r="Q20" s="159"/>
      <c r="R20" s="159"/>
      <c r="S20" s="159"/>
      <c r="T20" s="163"/>
      <c r="U20" s="163"/>
      <c r="V20" s="163"/>
      <c r="W20" s="164"/>
      <c r="X20" s="160"/>
    </row>
    <row r="21" spans="1:25">
      <c r="D21" s="165" t="s">
        <v>164</v>
      </c>
      <c r="E21" s="166">
        <f>J21</f>
        <v>0</v>
      </c>
      <c r="H21" s="166"/>
      <c r="I21" s="166"/>
      <c r="J21" s="166"/>
      <c r="L21" s="167"/>
      <c r="N21" s="168"/>
    </row>
    <row r="23" spans="1:25">
      <c r="B23" s="110" t="s">
        <v>165</v>
      </c>
    </row>
    <row r="24" spans="1:25" ht="25.5">
      <c r="A24" s="108">
        <v>2</v>
      </c>
      <c r="B24" s="109" t="s">
        <v>154</v>
      </c>
      <c r="C24" s="110" t="s">
        <v>166</v>
      </c>
      <c r="D24" s="111" t="s">
        <v>167</v>
      </c>
      <c r="E24" s="112">
        <v>9.9000000000000005E-2</v>
      </c>
      <c r="F24" s="113" t="s">
        <v>168</v>
      </c>
      <c r="X24" s="110"/>
      <c r="Y24" s="110"/>
    </row>
    <row r="25" spans="1:25">
      <c r="D25" s="158" t="s">
        <v>169</v>
      </c>
      <c r="E25" s="159"/>
      <c r="F25" s="160"/>
      <c r="G25" s="161"/>
      <c r="H25" s="161"/>
      <c r="I25" s="161"/>
      <c r="J25" s="161"/>
      <c r="K25" s="162"/>
      <c r="L25" s="162"/>
      <c r="M25" s="159"/>
      <c r="N25" s="159"/>
      <c r="O25" s="160"/>
      <c r="P25" s="160"/>
      <c r="Q25" s="159"/>
      <c r="R25" s="159"/>
      <c r="S25" s="159"/>
      <c r="T25" s="163"/>
      <c r="U25" s="163"/>
      <c r="V25" s="163"/>
      <c r="W25" s="164"/>
      <c r="X25" s="160"/>
    </row>
    <row r="26" spans="1:25">
      <c r="D26" s="158" t="s">
        <v>170</v>
      </c>
      <c r="E26" s="159"/>
      <c r="F26" s="160"/>
      <c r="G26" s="161"/>
      <c r="H26" s="161"/>
      <c r="I26" s="161"/>
      <c r="J26" s="161"/>
      <c r="K26" s="162"/>
      <c r="L26" s="162"/>
      <c r="M26" s="159"/>
      <c r="N26" s="159"/>
      <c r="O26" s="160"/>
      <c r="P26" s="160"/>
      <c r="Q26" s="159"/>
      <c r="R26" s="159"/>
      <c r="S26" s="159"/>
      <c r="T26" s="163"/>
      <c r="U26" s="163"/>
      <c r="V26" s="163"/>
      <c r="W26" s="164"/>
      <c r="X26" s="160"/>
    </row>
    <row r="27" spans="1:25">
      <c r="D27" s="165" t="s">
        <v>171</v>
      </c>
      <c r="E27" s="166">
        <f>J27</f>
        <v>0</v>
      </c>
      <c r="H27" s="166"/>
      <c r="I27" s="166"/>
      <c r="J27" s="166"/>
      <c r="L27" s="167"/>
      <c r="N27" s="168"/>
    </row>
    <row r="29" spans="1:25">
      <c r="B29" s="110" t="s">
        <v>172</v>
      </c>
    </row>
    <row r="30" spans="1:25">
      <c r="A30" s="108">
        <v>3</v>
      </c>
      <c r="B30" s="109" t="s">
        <v>154</v>
      </c>
      <c r="C30" s="110" t="s">
        <v>173</v>
      </c>
      <c r="D30" s="111" t="s">
        <v>174</v>
      </c>
      <c r="E30" s="112">
        <v>0.35</v>
      </c>
      <c r="F30" s="113" t="s">
        <v>168</v>
      </c>
      <c r="X30" s="110"/>
      <c r="Y30" s="110"/>
    </row>
    <row r="31" spans="1:25">
      <c r="D31" s="158" t="s">
        <v>175</v>
      </c>
      <c r="E31" s="159"/>
      <c r="F31" s="160"/>
      <c r="G31" s="161"/>
      <c r="H31" s="161"/>
      <c r="I31" s="161"/>
      <c r="J31" s="161"/>
      <c r="K31" s="162"/>
      <c r="L31" s="162"/>
      <c r="M31" s="159"/>
      <c r="N31" s="159"/>
      <c r="O31" s="160"/>
      <c r="P31" s="160"/>
      <c r="Q31" s="159"/>
      <c r="R31" s="159"/>
      <c r="S31" s="159"/>
      <c r="T31" s="163"/>
      <c r="U31" s="163"/>
      <c r="V31" s="163"/>
      <c r="W31" s="164"/>
      <c r="X31" s="160"/>
    </row>
    <row r="32" spans="1:25">
      <c r="A32" s="108">
        <v>4</v>
      </c>
      <c r="B32" s="109" t="s">
        <v>154</v>
      </c>
      <c r="C32" s="110" t="s">
        <v>176</v>
      </c>
      <c r="D32" s="111" t="s">
        <v>177</v>
      </c>
      <c r="E32" s="112">
        <v>1</v>
      </c>
      <c r="F32" s="113" t="s">
        <v>157</v>
      </c>
      <c r="X32" s="110"/>
      <c r="Y32" s="110"/>
    </row>
    <row r="33" spans="1:25" ht="25.5">
      <c r="A33" s="108">
        <v>5</v>
      </c>
      <c r="B33" s="109" t="s">
        <v>154</v>
      </c>
      <c r="C33" s="110" t="s">
        <v>178</v>
      </c>
      <c r="D33" s="111" t="s">
        <v>179</v>
      </c>
      <c r="E33" s="112">
        <v>1</v>
      </c>
      <c r="F33" s="113" t="s">
        <v>157</v>
      </c>
      <c r="X33" s="110"/>
      <c r="Y33" s="110"/>
    </row>
    <row r="34" spans="1:25">
      <c r="D34" s="165" t="s">
        <v>180</v>
      </c>
      <c r="E34" s="166">
        <f>J34</f>
        <v>0</v>
      </c>
      <c r="H34" s="166"/>
      <c r="I34" s="166"/>
      <c r="J34" s="166"/>
      <c r="L34" s="167"/>
      <c r="N34" s="168"/>
    </row>
    <row r="36" spans="1:25">
      <c r="B36" s="110" t="s">
        <v>181</v>
      </c>
    </row>
    <row r="37" spans="1:25">
      <c r="A37" s="108">
        <v>6</v>
      </c>
      <c r="B37" s="109" t="s">
        <v>154</v>
      </c>
      <c r="C37" s="110" t="s">
        <v>182</v>
      </c>
      <c r="D37" s="111" t="s">
        <v>183</v>
      </c>
      <c r="E37" s="112">
        <v>82</v>
      </c>
      <c r="F37" s="113" t="s">
        <v>184</v>
      </c>
      <c r="X37" s="110"/>
      <c r="Y37" s="110"/>
    </row>
    <row r="38" spans="1:25">
      <c r="A38" s="108">
        <v>7</v>
      </c>
      <c r="B38" s="109" t="s">
        <v>154</v>
      </c>
      <c r="C38" s="110" t="s">
        <v>185</v>
      </c>
      <c r="D38" s="111" t="s">
        <v>186</v>
      </c>
      <c r="E38" s="112">
        <v>82</v>
      </c>
      <c r="F38" s="113" t="s">
        <v>184</v>
      </c>
      <c r="X38" s="110"/>
      <c r="Y38" s="110"/>
    </row>
    <row r="39" spans="1:25">
      <c r="A39" s="108">
        <v>8</v>
      </c>
      <c r="B39" s="109" t="s">
        <v>187</v>
      </c>
      <c r="C39" s="110" t="s">
        <v>188</v>
      </c>
      <c r="D39" s="111" t="s">
        <v>189</v>
      </c>
      <c r="E39" s="112">
        <v>0.35</v>
      </c>
      <c r="F39" s="113" t="s">
        <v>168</v>
      </c>
      <c r="X39" s="110"/>
      <c r="Y39" s="110"/>
    </row>
    <row r="40" spans="1:25">
      <c r="D40" s="158" t="s">
        <v>190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/>
      <c r="W40" s="164"/>
      <c r="X40" s="160"/>
    </row>
    <row r="41" spans="1:25" ht="25.5">
      <c r="A41" s="108">
        <v>9</v>
      </c>
      <c r="B41" s="109" t="s">
        <v>187</v>
      </c>
      <c r="C41" s="110" t="s">
        <v>191</v>
      </c>
      <c r="D41" s="111" t="s">
        <v>192</v>
      </c>
      <c r="E41" s="112">
        <v>1</v>
      </c>
      <c r="F41" s="113" t="s">
        <v>157</v>
      </c>
      <c r="X41" s="110"/>
      <c r="Y41" s="110"/>
    </row>
    <row r="42" spans="1:25" ht="25.5">
      <c r="A42" s="108">
        <v>10</v>
      </c>
      <c r="B42" s="109" t="s">
        <v>187</v>
      </c>
      <c r="C42" s="110" t="s">
        <v>193</v>
      </c>
      <c r="D42" s="111" t="s">
        <v>194</v>
      </c>
      <c r="E42" s="112">
        <v>18</v>
      </c>
      <c r="F42" s="113" t="s">
        <v>195</v>
      </c>
      <c r="X42" s="110"/>
      <c r="Y42" s="110"/>
    </row>
    <row r="43" spans="1:25">
      <c r="A43" s="108">
        <v>11</v>
      </c>
      <c r="B43" s="109" t="s">
        <v>187</v>
      </c>
      <c r="C43" s="110" t="s">
        <v>196</v>
      </c>
      <c r="D43" s="111" t="s">
        <v>197</v>
      </c>
      <c r="E43" s="112">
        <v>10</v>
      </c>
      <c r="F43" s="113" t="s">
        <v>195</v>
      </c>
      <c r="X43" s="110"/>
      <c r="Y43" s="110"/>
    </row>
    <row r="44" spans="1:25" ht="25.5">
      <c r="A44" s="108">
        <v>12</v>
      </c>
      <c r="B44" s="109" t="s">
        <v>187</v>
      </c>
      <c r="C44" s="110" t="s">
        <v>198</v>
      </c>
      <c r="D44" s="111" t="s">
        <v>199</v>
      </c>
      <c r="E44" s="112">
        <v>10</v>
      </c>
      <c r="F44" s="113" t="s">
        <v>184</v>
      </c>
      <c r="X44" s="110"/>
      <c r="Y44" s="110"/>
    </row>
    <row r="45" spans="1:25" ht="25.5">
      <c r="A45" s="108">
        <v>13</v>
      </c>
      <c r="B45" s="109" t="s">
        <v>187</v>
      </c>
      <c r="C45" s="110" t="s">
        <v>200</v>
      </c>
      <c r="D45" s="111" t="s">
        <v>201</v>
      </c>
      <c r="E45" s="112">
        <v>2</v>
      </c>
      <c r="F45" s="113" t="s">
        <v>184</v>
      </c>
      <c r="X45" s="110"/>
      <c r="Y45" s="110"/>
    </row>
    <row r="46" spans="1:25" ht="25.5">
      <c r="A46" s="108">
        <v>14</v>
      </c>
      <c r="B46" s="109" t="s">
        <v>187</v>
      </c>
      <c r="C46" s="110" t="s">
        <v>202</v>
      </c>
      <c r="D46" s="111" t="s">
        <v>203</v>
      </c>
      <c r="E46" s="112">
        <v>8</v>
      </c>
      <c r="F46" s="113" t="s">
        <v>184</v>
      </c>
      <c r="X46" s="110"/>
      <c r="Y46" s="110"/>
    </row>
    <row r="47" spans="1:25" ht="25.5">
      <c r="A47" s="108">
        <v>15</v>
      </c>
      <c r="B47" s="109" t="s">
        <v>187</v>
      </c>
      <c r="C47" s="110" t="s">
        <v>204</v>
      </c>
      <c r="D47" s="111" t="s">
        <v>205</v>
      </c>
      <c r="E47" s="112">
        <v>8</v>
      </c>
      <c r="F47" s="113" t="s">
        <v>184</v>
      </c>
      <c r="X47" s="110"/>
      <c r="Y47" s="110"/>
    </row>
    <row r="48" spans="1:25" ht="25.5">
      <c r="A48" s="108">
        <v>16</v>
      </c>
      <c r="B48" s="109" t="s">
        <v>187</v>
      </c>
      <c r="C48" s="110" t="s">
        <v>206</v>
      </c>
      <c r="D48" s="111" t="s">
        <v>207</v>
      </c>
      <c r="E48" s="112">
        <v>9.9000000000000005E-2</v>
      </c>
      <c r="F48" s="113" t="s">
        <v>168</v>
      </c>
      <c r="X48" s="110"/>
      <c r="Y48" s="110"/>
    </row>
    <row r="49" spans="1:25">
      <c r="D49" s="158" t="s">
        <v>169</v>
      </c>
      <c r="E49" s="159"/>
      <c r="F49" s="160"/>
      <c r="G49" s="161"/>
      <c r="H49" s="161"/>
      <c r="I49" s="161"/>
      <c r="J49" s="161"/>
      <c r="K49" s="162"/>
      <c r="L49" s="162"/>
      <c r="M49" s="159"/>
      <c r="N49" s="159"/>
      <c r="O49" s="160"/>
      <c r="P49" s="160"/>
      <c r="Q49" s="159"/>
      <c r="R49" s="159"/>
      <c r="S49" s="159"/>
      <c r="T49" s="163"/>
      <c r="U49" s="163"/>
      <c r="V49" s="163"/>
      <c r="W49" s="164"/>
      <c r="X49" s="160"/>
    </row>
    <row r="50" spans="1:25">
      <c r="D50" s="158" t="s">
        <v>170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/>
      <c r="W50" s="164"/>
      <c r="X50" s="160"/>
    </row>
    <row r="51" spans="1:25">
      <c r="A51" s="108">
        <v>17</v>
      </c>
      <c r="B51" s="109" t="s">
        <v>187</v>
      </c>
      <c r="C51" s="110" t="s">
        <v>208</v>
      </c>
      <c r="D51" s="111" t="s">
        <v>209</v>
      </c>
      <c r="E51" s="112">
        <v>25</v>
      </c>
      <c r="F51" s="113" t="s">
        <v>195</v>
      </c>
      <c r="X51" s="110"/>
      <c r="Y51" s="110"/>
    </row>
    <row r="52" spans="1:25" ht="25.5">
      <c r="A52" s="108">
        <v>18</v>
      </c>
      <c r="B52" s="109" t="s">
        <v>187</v>
      </c>
      <c r="C52" s="110" t="s">
        <v>210</v>
      </c>
      <c r="D52" s="111" t="s">
        <v>211</v>
      </c>
      <c r="E52" s="112">
        <v>19</v>
      </c>
      <c r="F52" s="113" t="s">
        <v>195</v>
      </c>
      <c r="X52" s="110"/>
      <c r="Y52" s="110"/>
    </row>
    <row r="53" spans="1:25">
      <c r="A53" s="108">
        <v>19</v>
      </c>
      <c r="B53" s="109" t="s">
        <v>187</v>
      </c>
      <c r="C53" s="110" t="s">
        <v>212</v>
      </c>
      <c r="D53" s="111" t="s">
        <v>213</v>
      </c>
      <c r="E53" s="112">
        <v>3.1669999999999998</v>
      </c>
      <c r="F53" s="113" t="s">
        <v>214</v>
      </c>
      <c r="X53" s="110"/>
      <c r="Y53" s="110"/>
    </row>
    <row r="54" spans="1:25" ht="25.5">
      <c r="A54" s="108">
        <v>20</v>
      </c>
      <c r="B54" s="109" t="s">
        <v>187</v>
      </c>
      <c r="C54" s="110" t="s">
        <v>215</v>
      </c>
      <c r="D54" s="111" t="s">
        <v>216</v>
      </c>
      <c r="E54" s="112">
        <v>3.1669999999999998</v>
      </c>
      <c r="F54" s="113" t="s">
        <v>214</v>
      </c>
      <c r="X54" s="110"/>
      <c r="Y54" s="110"/>
    </row>
    <row r="55" spans="1:25">
      <c r="A55" s="108">
        <v>21</v>
      </c>
      <c r="B55" s="109" t="s">
        <v>187</v>
      </c>
      <c r="C55" s="110" t="s">
        <v>217</v>
      </c>
      <c r="D55" s="111" t="s">
        <v>218</v>
      </c>
      <c r="E55" s="112">
        <v>3.1669999999999998</v>
      </c>
      <c r="F55" s="113" t="s">
        <v>214</v>
      </c>
      <c r="X55" s="110"/>
      <c r="Y55" s="110"/>
    </row>
    <row r="56" spans="1:25" ht="25.5">
      <c r="A56" s="108">
        <v>22</v>
      </c>
      <c r="B56" s="109" t="s">
        <v>187</v>
      </c>
      <c r="C56" s="110" t="s">
        <v>219</v>
      </c>
      <c r="D56" s="111" t="s">
        <v>220</v>
      </c>
      <c r="E56" s="112">
        <v>44.338000000000001</v>
      </c>
      <c r="F56" s="113" t="s">
        <v>214</v>
      </c>
      <c r="X56" s="110"/>
      <c r="Y56" s="110"/>
    </row>
    <row r="57" spans="1:25" ht="25.5">
      <c r="A57" s="108">
        <v>23</v>
      </c>
      <c r="B57" s="109" t="s">
        <v>187</v>
      </c>
      <c r="C57" s="110" t="s">
        <v>221</v>
      </c>
      <c r="D57" s="111" t="s">
        <v>222</v>
      </c>
      <c r="E57" s="112">
        <v>3.1669999999999998</v>
      </c>
      <c r="F57" s="113" t="s">
        <v>214</v>
      </c>
      <c r="X57" s="110"/>
      <c r="Y57" s="110"/>
    </row>
    <row r="58" spans="1:25" ht="25.5">
      <c r="A58" s="108">
        <v>24</v>
      </c>
      <c r="B58" s="109" t="s">
        <v>187</v>
      </c>
      <c r="C58" s="110" t="s">
        <v>223</v>
      </c>
      <c r="D58" s="111" t="s">
        <v>224</v>
      </c>
      <c r="E58" s="112">
        <v>3.1669999999999998</v>
      </c>
      <c r="F58" s="113" t="s">
        <v>214</v>
      </c>
      <c r="X58" s="110"/>
      <c r="Y58" s="110"/>
    </row>
    <row r="59" spans="1:25" ht="25.5">
      <c r="A59" s="108">
        <v>25</v>
      </c>
      <c r="B59" s="109" t="s">
        <v>187</v>
      </c>
      <c r="C59" s="110" t="s">
        <v>225</v>
      </c>
      <c r="D59" s="111" t="s">
        <v>226</v>
      </c>
      <c r="E59" s="112">
        <v>3.1669999999999998</v>
      </c>
      <c r="F59" s="113" t="s">
        <v>214</v>
      </c>
      <c r="X59" s="110"/>
      <c r="Y59" s="110"/>
    </row>
    <row r="60" spans="1:25">
      <c r="A60" s="108">
        <v>26</v>
      </c>
      <c r="B60" s="109" t="s">
        <v>154</v>
      </c>
      <c r="C60" s="110" t="s">
        <v>227</v>
      </c>
      <c r="D60" s="111" t="s">
        <v>228</v>
      </c>
      <c r="E60" s="112">
        <v>2.5059999999999998</v>
      </c>
      <c r="F60" s="113" t="s">
        <v>214</v>
      </c>
      <c r="X60" s="110"/>
      <c r="Y60" s="110"/>
    </row>
    <row r="61" spans="1:25">
      <c r="D61" s="165" t="s">
        <v>229</v>
      </c>
      <c r="E61" s="166">
        <f>J61</f>
        <v>0</v>
      </c>
      <c r="H61" s="166"/>
      <c r="I61" s="166"/>
      <c r="J61" s="166"/>
      <c r="L61" s="167"/>
      <c r="N61" s="168"/>
    </row>
    <row r="63" spans="1:25">
      <c r="D63" s="165" t="s">
        <v>230</v>
      </c>
      <c r="E63" s="168">
        <f>J63</f>
        <v>0</v>
      </c>
      <c r="H63" s="166"/>
      <c r="I63" s="166"/>
      <c r="J63" s="166"/>
      <c r="L63" s="167"/>
      <c r="N63" s="168"/>
    </row>
    <row r="65" spans="1:25">
      <c r="B65" s="157" t="s">
        <v>231</v>
      </c>
    </row>
    <row r="66" spans="1:25">
      <c r="B66" s="110" t="s">
        <v>232</v>
      </c>
    </row>
    <row r="67" spans="1:25">
      <c r="A67" s="108">
        <v>27</v>
      </c>
      <c r="B67" s="109" t="s">
        <v>233</v>
      </c>
      <c r="C67" s="110" t="s">
        <v>234</v>
      </c>
      <c r="D67" s="111" t="s">
        <v>235</v>
      </c>
      <c r="E67" s="112">
        <v>6</v>
      </c>
      <c r="F67" s="113" t="s">
        <v>184</v>
      </c>
      <c r="X67" s="110"/>
      <c r="Y67" s="110"/>
    </row>
    <row r="68" spans="1:25">
      <c r="A68" s="108">
        <v>28</v>
      </c>
      <c r="B68" s="109" t="s">
        <v>233</v>
      </c>
      <c r="C68" s="110" t="s">
        <v>236</v>
      </c>
      <c r="D68" s="111" t="s">
        <v>237</v>
      </c>
      <c r="E68" s="112">
        <v>5</v>
      </c>
      <c r="F68" s="113" t="s">
        <v>184</v>
      </c>
      <c r="X68" s="110"/>
      <c r="Y68" s="110"/>
    </row>
    <row r="69" spans="1:25" ht="25.5">
      <c r="A69" s="108">
        <v>29</v>
      </c>
      <c r="B69" s="109" t="s">
        <v>233</v>
      </c>
      <c r="C69" s="110" t="s">
        <v>238</v>
      </c>
      <c r="D69" s="111" t="s">
        <v>239</v>
      </c>
      <c r="E69" s="112">
        <v>5</v>
      </c>
      <c r="F69" s="113" t="s">
        <v>184</v>
      </c>
      <c r="X69" s="110"/>
      <c r="Y69" s="110"/>
    </row>
    <row r="70" spans="1:25">
      <c r="A70" s="108">
        <v>30</v>
      </c>
      <c r="B70" s="109" t="s">
        <v>233</v>
      </c>
      <c r="C70" s="110" t="s">
        <v>240</v>
      </c>
      <c r="D70" s="111" t="s">
        <v>241</v>
      </c>
      <c r="E70" s="112">
        <v>3</v>
      </c>
      <c r="F70" s="113" t="s">
        <v>184</v>
      </c>
      <c r="X70" s="110"/>
      <c r="Y70" s="110"/>
    </row>
    <row r="71" spans="1:25">
      <c r="A71" s="108">
        <v>31</v>
      </c>
      <c r="B71" s="109" t="s">
        <v>233</v>
      </c>
      <c r="C71" s="110" t="s">
        <v>242</v>
      </c>
      <c r="D71" s="111" t="s">
        <v>243</v>
      </c>
      <c r="E71" s="112">
        <v>2</v>
      </c>
      <c r="F71" s="113" t="s">
        <v>195</v>
      </c>
      <c r="X71" s="110"/>
      <c r="Y71" s="110"/>
    </row>
    <row r="72" spans="1:25">
      <c r="A72" s="108">
        <v>32</v>
      </c>
      <c r="B72" s="109" t="s">
        <v>233</v>
      </c>
      <c r="C72" s="110" t="s">
        <v>244</v>
      </c>
      <c r="D72" s="111" t="s">
        <v>245</v>
      </c>
      <c r="E72" s="112">
        <v>5</v>
      </c>
      <c r="F72" s="113" t="s">
        <v>246</v>
      </c>
      <c r="X72" s="110"/>
      <c r="Y72" s="110"/>
    </row>
    <row r="73" spans="1:25">
      <c r="A73" s="108">
        <v>33</v>
      </c>
      <c r="B73" s="109" t="s">
        <v>233</v>
      </c>
      <c r="C73" s="110" t="s">
        <v>247</v>
      </c>
      <c r="D73" s="111" t="s">
        <v>248</v>
      </c>
      <c r="E73" s="112">
        <v>1</v>
      </c>
      <c r="F73" s="113" t="s">
        <v>184</v>
      </c>
      <c r="X73" s="110"/>
      <c r="Y73" s="110"/>
    </row>
    <row r="74" spans="1:25">
      <c r="A74" s="108">
        <v>34</v>
      </c>
      <c r="B74" s="109" t="s">
        <v>233</v>
      </c>
      <c r="C74" s="110" t="s">
        <v>249</v>
      </c>
      <c r="D74" s="111" t="s">
        <v>250</v>
      </c>
      <c r="E74" s="112">
        <v>10</v>
      </c>
      <c r="F74" s="113" t="s">
        <v>195</v>
      </c>
      <c r="X74" s="110"/>
      <c r="Y74" s="110"/>
    </row>
    <row r="75" spans="1:25" ht="25.5">
      <c r="A75" s="108">
        <v>35</v>
      </c>
      <c r="B75" s="109" t="s">
        <v>233</v>
      </c>
      <c r="C75" s="110" t="s">
        <v>251</v>
      </c>
      <c r="D75" s="111" t="s">
        <v>252</v>
      </c>
      <c r="E75" s="112">
        <v>20</v>
      </c>
      <c r="F75" s="113" t="s">
        <v>195</v>
      </c>
      <c r="X75" s="110"/>
      <c r="Y75" s="110"/>
    </row>
    <row r="76" spans="1:25" ht="25.5">
      <c r="A76" s="108">
        <v>36</v>
      </c>
      <c r="B76" s="109" t="s">
        <v>233</v>
      </c>
      <c r="C76" s="110" t="s">
        <v>253</v>
      </c>
      <c r="D76" s="111" t="s">
        <v>254</v>
      </c>
      <c r="E76" s="112">
        <v>45</v>
      </c>
      <c r="F76" s="113" t="s">
        <v>195</v>
      </c>
      <c r="X76" s="110"/>
      <c r="Y76" s="110"/>
    </row>
    <row r="77" spans="1:25" ht="25.5">
      <c r="A77" s="108">
        <v>37</v>
      </c>
      <c r="B77" s="109" t="s">
        <v>233</v>
      </c>
      <c r="C77" s="110" t="s">
        <v>255</v>
      </c>
      <c r="D77" s="111" t="s">
        <v>256</v>
      </c>
      <c r="E77" s="112">
        <v>6</v>
      </c>
      <c r="F77" s="113" t="s">
        <v>195</v>
      </c>
      <c r="X77" s="110"/>
      <c r="Y77" s="110"/>
    </row>
    <row r="78" spans="1:25">
      <c r="A78" s="108">
        <v>38</v>
      </c>
      <c r="B78" s="109" t="s">
        <v>233</v>
      </c>
      <c r="C78" s="110" t="s">
        <v>257</v>
      </c>
      <c r="D78" s="111" t="s">
        <v>258</v>
      </c>
      <c r="E78" s="112">
        <v>8</v>
      </c>
      <c r="F78" s="113" t="s">
        <v>184</v>
      </c>
      <c r="X78" s="110"/>
      <c r="Y78" s="110"/>
    </row>
    <row r="79" spans="1:25">
      <c r="A79" s="108">
        <v>39</v>
      </c>
      <c r="B79" s="109" t="s">
        <v>233</v>
      </c>
      <c r="C79" s="110" t="s">
        <v>259</v>
      </c>
      <c r="D79" s="111" t="s">
        <v>260</v>
      </c>
      <c r="E79" s="112">
        <v>7</v>
      </c>
      <c r="F79" s="113" t="s">
        <v>184</v>
      </c>
      <c r="X79" s="110"/>
      <c r="Y79" s="110"/>
    </row>
    <row r="80" spans="1:25">
      <c r="A80" s="108">
        <v>40</v>
      </c>
      <c r="B80" s="109" t="s">
        <v>233</v>
      </c>
      <c r="C80" s="110" t="s">
        <v>261</v>
      </c>
      <c r="D80" s="111" t="s">
        <v>262</v>
      </c>
      <c r="E80" s="112">
        <v>9</v>
      </c>
      <c r="F80" s="113" t="s">
        <v>184</v>
      </c>
      <c r="X80" s="110"/>
      <c r="Y80" s="110"/>
    </row>
    <row r="81" spans="1:25">
      <c r="A81" s="108">
        <v>41</v>
      </c>
      <c r="B81" s="109" t="s">
        <v>233</v>
      </c>
      <c r="C81" s="110" t="s">
        <v>263</v>
      </c>
      <c r="D81" s="111" t="s">
        <v>264</v>
      </c>
      <c r="E81" s="112">
        <v>73</v>
      </c>
      <c r="F81" s="113" t="s">
        <v>195</v>
      </c>
      <c r="X81" s="110"/>
      <c r="Y81" s="110"/>
    </row>
    <row r="82" spans="1:25">
      <c r="A82" s="108">
        <v>42</v>
      </c>
      <c r="B82" s="109" t="s">
        <v>233</v>
      </c>
      <c r="C82" s="110" t="s">
        <v>265</v>
      </c>
      <c r="D82" s="111" t="s">
        <v>266</v>
      </c>
      <c r="E82" s="112">
        <v>2</v>
      </c>
      <c r="F82" s="113" t="s">
        <v>246</v>
      </c>
      <c r="X82" s="110"/>
      <c r="Y82" s="110"/>
    </row>
    <row r="83" spans="1:25" ht="25.5">
      <c r="A83" s="108">
        <v>43</v>
      </c>
      <c r="B83" s="109" t="s">
        <v>233</v>
      </c>
      <c r="C83" s="110" t="s">
        <v>267</v>
      </c>
      <c r="D83" s="111" t="s">
        <v>268</v>
      </c>
      <c r="E83" s="112">
        <v>3</v>
      </c>
      <c r="F83" s="113" t="s">
        <v>184</v>
      </c>
      <c r="X83" s="110"/>
      <c r="Y83" s="110"/>
    </row>
    <row r="84" spans="1:25">
      <c r="A84" s="108">
        <v>44</v>
      </c>
      <c r="B84" s="109" t="s">
        <v>233</v>
      </c>
      <c r="C84" s="110" t="s">
        <v>269</v>
      </c>
      <c r="D84" s="111" t="s">
        <v>270</v>
      </c>
      <c r="E84" s="112">
        <v>2</v>
      </c>
      <c r="F84" s="113" t="s">
        <v>195</v>
      </c>
      <c r="X84" s="110"/>
      <c r="Y84" s="110"/>
    </row>
    <row r="85" spans="1:25">
      <c r="A85" s="108">
        <v>45</v>
      </c>
      <c r="B85" s="109" t="s">
        <v>233</v>
      </c>
      <c r="C85" s="110" t="s">
        <v>271</v>
      </c>
      <c r="D85" s="111" t="s">
        <v>272</v>
      </c>
      <c r="E85" s="112">
        <v>1</v>
      </c>
      <c r="F85" s="113" t="s">
        <v>184</v>
      </c>
      <c r="X85" s="110"/>
      <c r="Y85" s="110"/>
    </row>
    <row r="86" spans="1:25">
      <c r="A86" s="108">
        <v>46</v>
      </c>
      <c r="B86" s="109" t="s">
        <v>233</v>
      </c>
      <c r="C86" s="110" t="s">
        <v>273</v>
      </c>
      <c r="D86" s="111" t="s">
        <v>274</v>
      </c>
      <c r="E86" s="112">
        <v>7</v>
      </c>
      <c r="F86" s="113" t="s">
        <v>195</v>
      </c>
      <c r="X86" s="110"/>
      <c r="Y86" s="110"/>
    </row>
    <row r="87" spans="1:25" ht="25.5">
      <c r="A87" s="108">
        <v>47</v>
      </c>
      <c r="B87" s="109" t="s">
        <v>233</v>
      </c>
      <c r="C87" s="110" t="s">
        <v>275</v>
      </c>
      <c r="D87" s="111" t="s">
        <v>276</v>
      </c>
      <c r="E87" s="112">
        <v>39.593000000000004</v>
      </c>
      <c r="F87" s="113" t="s">
        <v>57</v>
      </c>
      <c r="X87" s="110"/>
      <c r="Y87" s="110"/>
    </row>
    <row r="88" spans="1:25">
      <c r="D88" s="165" t="s">
        <v>277</v>
      </c>
      <c r="E88" s="166">
        <f>J88</f>
        <v>0</v>
      </c>
      <c r="H88" s="166"/>
      <c r="I88" s="166"/>
      <c r="J88" s="166"/>
      <c r="L88" s="167"/>
      <c r="N88" s="168"/>
    </row>
    <row r="90" spans="1:25">
      <c r="B90" s="110" t="s">
        <v>278</v>
      </c>
    </row>
    <row r="91" spans="1:25">
      <c r="A91" s="108">
        <v>48</v>
      </c>
      <c r="B91" s="109" t="s">
        <v>233</v>
      </c>
      <c r="C91" s="110" t="s">
        <v>279</v>
      </c>
      <c r="D91" s="111" t="s">
        <v>280</v>
      </c>
      <c r="E91" s="112">
        <v>18</v>
      </c>
      <c r="F91" s="113" t="s">
        <v>195</v>
      </c>
      <c r="X91" s="110"/>
      <c r="Y91" s="110"/>
    </row>
    <row r="92" spans="1:25">
      <c r="A92" s="108">
        <v>49</v>
      </c>
      <c r="B92" s="109" t="s">
        <v>233</v>
      </c>
      <c r="C92" s="110" t="s">
        <v>281</v>
      </c>
      <c r="D92" s="111" t="s">
        <v>282</v>
      </c>
      <c r="E92" s="112">
        <v>9</v>
      </c>
      <c r="F92" s="113" t="s">
        <v>184</v>
      </c>
      <c r="X92" s="110"/>
      <c r="Y92" s="110"/>
    </row>
    <row r="93" spans="1:25" ht="25.5">
      <c r="A93" s="108">
        <v>50</v>
      </c>
      <c r="B93" s="109" t="s">
        <v>233</v>
      </c>
      <c r="C93" s="110" t="s">
        <v>283</v>
      </c>
      <c r="D93" s="111" t="s">
        <v>284</v>
      </c>
      <c r="E93" s="112">
        <v>7</v>
      </c>
      <c r="F93" s="113" t="s">
        <v>285</v>
      </c>
      <c r="X93" s="110"/>
      <c r="Y93" s="110"/>
    </row>
    <row r="94" spans="1:25" ht="25.5">
      <c r="A94" s="108">
        <v>51</v>
      </c>
      <c r="B94" s="109" t="s">
        <v>233</v>
      </c>
      <c r="C94" s="110" t="s">
        <v>286</v>
      </c>
      <c r="D94" s="111" t="s">
        <v>287</v>
      </c>
      <c r="E94" s="112">
        <v>11</v>
      </c>
      <c r="F94" s="113" t="s">
        <v>184</v>
      </c>
      <c r="X94" s="110"/>
      <c r="Y94" s="110"/>
    </row>
    <row r="95" spans="1:25">
      <c r="A95" s="108">
        <v>52</v>
      </c>
      <c r="B95" s="109" t="s">
        <v>233</v>
      </c>
      <c r="C95" s="110" t="s">
        <v>288</v>
      </c>
      <c r="D95" s="111" t="s">
        <v>289</v>
      </c>
      <c r="E95" s="112">
        <v>80</v>
      </c>
      <c r="F95" s="113" t="s">
        <v>195</v>
      </c>
      <c r="X95" s="110"/>
      <c r="Y95" s="110"/>
    </row>
    <row r="96" spans="1:25">
      <c r="A96" s="108">
        <v>53</v>
      </c>
      <c r="B96" s="109" t="s">
        <v>233</v>
      </c>
      <c r="C96" s="110" t="s">
        <v>290</v>
      </c>
      <c r="D96" s="111" t="s">
        <v>291</v>
      </c>
      <c r="E96" s="112">
        <v>59</v>
      </c>
      <c r="F96" s="113" t="s">
        <v>195</v>
      </c>
      <c r="X96" s="110"/>
      <c r="Y96" s="110"/>
    </row>
    <row r="97" spans="1:25">
      <c r="A97" s="108">
        <v>54</v>
      </c>
      <c r="B97" s="109" t="s">
        <v>233</v>
      </c>
      <c r="C97" s="110" t="s">
        <v>292</v>
      </c>
      <c r="D97" s="111" t="s">
        <v>293</v>
      </c>
      <c r="E97" s="112">
        <v>18</v>
      </c>
      <c r="F97" s="113" t="s">
        <v>195</v>
      </c>
      <c r="X97" s="110"/>
      <c r="Y97" s="110"/>
    </row>
    <row r="98" spans="1:25">
      <c r="A98" s="108">
        <v>55</v>
      </c>
      <c r="B98" s="109" t="s">
        <v>233</v>
      </c>
      <c r="C98" s="110" t="s">
        <v>294</v>
      </c>
      <c r="D98" s="111" t="s">
        <v>295</v>
      </c>
      <c r="E98" s="112">
        <v>49</v>
      </c>
      <c r="F98" s="113" t="s">
        <v>195</v>
      </c>
      <c r="X98" s="110"/>
      <c r="Y98" s="110"/>
    </row>
    <row r="99" spans="1:25">
      <c r="A99" s="108">
        <v>56</v>
      </c>
      <c r="B99" s="109" t="s">
        <v>233</v>
      </c>
      <c r="C99" s="110" t="s">
        <v>296</v>
      </c>
      <c r="D99" s="111" t="s">
        <v>297</v>
      </c>
      <c r="E99" s="112">
        <v>35</v>
      </c>
      <c r="F99" s="113" t="s">
        <v>195</v>
      </c>
      <c r="X99" s="110"/>
      <c r="Y99" s="110"/>
    </row>
    <row r="100" spans="1:25">
      <c r="A100" s="108">
        <v>57</v>
      </c>
      <c r="B100" s="109" t="s">
        <v>233</v>
      </c>
      <c r="C100" s="110" t="s">
        <v>298</v>
      </c>
      <c r="D100" s="111" t="s">
        <v>299</v>
      </c>
      <c r="E100" s="112">
        <v>5</v>
      </c>
      <c r="F100" s="113" t="s">
        <v>195</v>
      </c>
      <c r="X100" s="110"/>
      <c r="Y100" s="110"/>
    </row>
    <row r="101" spans="1:25">
      <c r="A101" s="108">
        <v>58</v>
      </c>
      <c r="B101" s="109" t="s">
        <v>233</v>
      </c>
      <c r="C101" s="110" t="s">
        <v>300</v>
      </c>
      <c r="D101" s="111" t="s">
        <v>301</v>
      </c>
      <c r="E101" s="112">
        <v>4</v>
      </c>
      <c r="F101" s="113" t="s">
        <v>195</v>
      </c>
      <c r="X101" s="110"/>
      <c r="Y101" s="110"/>
    </row>
    <row r="102" spans="1:25">
      <c r="A102" s="108">
        <v>59</v>
      </c>
      <c r="B102" s="109" t="s">
        <v>233</v>
      </c>
      <c r="C102" s="110" t="s">
        <v>302</v>
      </c>
      <c r="D102" s="111" t="s">
        <v>303</v>
      </c>
      <c r="E102" s="112">
        <v>31</v>
      </c>
      <c r="F102" s="113" t="s">
        <v>195</v>
      </c>
      <c r="X102" s="110"/>
      <c r="Y102" s="110"/>
    </row>
    <row r="103" spans="1:25">
      <c r="A103" s="108">
        <v>60</v>
      </c>
      <c r="B103" s="109" t="s">
        <v>233</v>
      </c>
      <c r="C103" s="110" t="s">
        <v>304</v>
      </c>
      <c r="D103" s="111" t="s">
        <v>305</v>
      </c>
      <c r="E103" s="112">
        <v>24</v>
      </c>
      <c r="F103" s="113" t="s">
        <v>195</v>
      </c>
      <c r="X103" s="110"/>
      <c r="Y103" s="110"/>
    </row>
    <row r="104" spans="1:25" ht="25.5">
      <c r="A104" s="108">
        <v>61</v>
      </c>
      <c r="B104" s="109" t="s">
        <v>233</v>
      </c>
      <c r="C104" s="110" t="s">
        <v>306</v>
      </c>
      <c r="D104" s="111" t="s">
        <v>307</v>
      </c>
      <c r="E104" s="112">
        <v>7</v>
      </c>
      <c r="F104" s="113" t="s">
        <v>184</v>
      </c>
      <c r="X104" s="110"/>
      <c r="Y104" s="110"/>
    </row>
    <row r="105" spans="1:25">
      <c r="A105" s="108">
        <v>62</v>
      </c>
      <c r="B105" s="109" t="s">
        <v>233</v>
      </c>
      <c r="C105" s="110" t="s">
        <v>308</v>
      </c>
      <c r="D105" s="111" t="s">
        <v>309</v>
      </c>
      <c r="E105" s="112">
        <v>8</v>
      </c>
      <c r="F105" s="113" t="s">
        <v>184</v>
      </c>
      <c r="X105" s="110"/>
      <c r="Y105" s="110"/>
    </row>
    <row r="106" spans="1:25" ht="25.5">
      <c r="A106" s="108">
        <v>63</v>
      </c>
      <c r="B106" s="109" t="s">
        <v>233</v>
      </c>
      <c r="C106" s="110" t="s">
        <v>310</v>
      </c>
      <c r="D106" s="111" t="s">
        <v>311</v>
      </c>
      <c r="E106" s="112">
        <v>7</v>
      </c>
      <c r="F106" s="113" t="s">
        <v>184</v>
      </c>
      <c r="X106" s="110"/>
      <c r="Y106" s="110"/>
    </row>
    <row r="107" spans="1:25" ht="25.5">
      <c r="A107" s="108">
        <v>64</v>
      </c>
      <c r="B107" s="109" t="s">
        <v>233</v>
      </c>
      <c r="C107" s="110" t="s">
        <v>312</v>
      </c>
      <c r="D107" s="111" t="s">
        <v>313</v>
      </c>
      <c r="E107" s="112">
        <v>7</v>
      </c>
      <c r="F107" s="113" t="s">
        <v>184</v>
      </c>
      <c r="X107" s="110"/>
      <c r="Y107" s="110"/>
    </row>
    <row r="108" spans="1:25">
      <c r="A108" s="108">
        <v>65</v>
      </c>
      <c r="B108" s="109" t="s">
        <v>233</v>
      </c>
      <c r="C108" s="110" t="s">
        <v>314</v>
      </c>
      <c r="D108" s="111" t="s">
        <v>315</v>
      </c>
      <c r="E108" s="112">
        <v>13</v>
      </c>
      <c r="F108" s="113" t="s">
        <v>184</v>
      </c>
      <c r="X108" s="110"/>
      <c r="Y108" s="110"/>
    </row>
    <row r="109" spans="1:25">
      <c r="A109" s="108">
        <v>66</v>
      </c>
      <c r="B109" s="109" t="s">
        <v>233</v>
      </c>
      <c r="C109" s="110" t="s">
        <v>316</v>
      </c>
      <c r="D109" s="111" t="s">
        <v>317</v>
      </c>
      <c r="E109" s="112">
        <v>7</v>
      </c>
      <c r="F109" s="113" t="s">
        <v>184</v>
      </c>
      <c r="X109" s="110"/>
      <c r="Y109" s="110"/>
    </row>
    <row r="110" spans="1:25">
      <c r="A110" s="108">
        <v>67</v>
      </c>
      <c r="B110" s="109" t="s">
        <v>233</v>
      </c>
      <c r="C110" s="110" t="s">
        <v>318</v>
      </c>
      <c r="D110" s="111" t="s">
        <v>319</v>
      </c>
      <c r="E110" s="112">
        <v>2</v>
      </c>
      <c r="F110" s="113" t="s">
        <v>184</v>
      </c>
      <c r="X110" s="110"/>
      <c r="Y110" s="110"/>
    </row>
    <row r="111" spans="1:25">
      <c r="A111" s="108">
        <v>68</v>
      </c>
      <c r="B111" s="109" t="s">
        <v>233</v>
      </c>
      <c r="C111" s="110" t="s">
        <v>320</v>
      </c>
      <c r="D111" s="111" t="s">
        <v>321</v>
      </c>
      <c r="E111" s="112">
        <v>139</v>
      </c>
      <c r="F111" s="113" t="s">
        <v>195</v>
      </c>
      <c r="X111" s="110"/>
      <c r="Y111" s="110"/>
    </row>
    <row r="112" spans="1:25">
      <c r="A112" s="108">
        <v>69</v>
      </c>
      <c r="B112" s="109" t="s">
        <v>233</v>
      </c>
      <c r="C112" s="110" t="s">
        <v>322</v>
      </c>
      <c r="D112" s="111" t="s">
        <v>323</v>
      </c>
      <c r="E112" s="112">
        <v>139</v>
      </c>
      <c r="F112" s="113" t="s">
        <v>195</v>
      </c>
      <c r="X112" s="110"/>
      <c r="Y112" s="110"/>
    </row>
    <row r="113" spans="1:25">
      <c r="A113" s="108">
        <v>70</v>
      </c>
      <c r="B113" s="109" t="s">
        <v>233</v>
      </c>
      <c r="C113" s="110" t="s">
        <v>324</v>
      </c>
      <c r="D113" s="111" t="s">
        <v>325</v>
      </c>
      <c r="E113" s="112">
        <v>6</v>
      </c>
      <c r="F113" s="113" t="s">
        <v>246</v>
      </c>
      <c r="X113" s="110"/>
      <c r="Y113" s="110"/>
    </row>
    <row r="114" spans="1:25">
      <c r="A114" s="108">
        <v>71</v>
      </c>
      <c r="B114" s="109" t="s">
        <v>233</v>
      </c>
      <c r="C114" s="110" t="s">
        <v>326</v>
      </c>
      <c r="D114" s="111" t="s">
        <v>327</v>
      </c>
      <c r="E114" s="112">
        <v>5</v>
      </c>
      <c r="F114" s="113" t="s">
        <v>246</v>
      </c>
      <c r="X114" s="110"/>
      <c r="Y114" s="110"/>
    </row>
    <row r="115" spans="1:25" ht="25.5">
      <c r="A115" s="108">
        <v>72</v>
      </c>
      <c r="B115" s="109" t="s">
        <v>233</v>
      </c>
      <c r="C115" s="110" t="s">
        <v>328</v>
      </c>
      <c r="D115" s="111" t="s">
        <v>329</v>
      </c>
      <c r="E115" s="112">
        <v>58.545999999999999</v>
      </c>
      <c r="F115" s="113" t="s">
        <v>57</v>
      </c>
      <c r="X115" s="110"/>
      <c r="Y115" s="110"/>
    </row>
    <row r="116" spans="1:25">
      <c r="D116" s="165" t="s">
        <v>330</v>
      </c>
      <c r="E116" s="166">
        <f>J116</f>
        <v>0</v>
      </c>
      <c r="H116" s="166"/>
      <c r="I116" s="166"/>
      <c r="J116" s="166"/>
      <c r="L116" s="167"/>
      <c r="N116" s="168"/>
    </row>
    <row r="118" spans="1:25">
      <c r="B118" s="110" t="s">
        <v>331</v>
      </c>
    </row>
    <row r="119" spans="1:25">
      <c r="A119" s="108">
        <v>73</v>
      </c>
      <c r="B119" s="109" t="s">
        <v>233</v>
      </c>
      <c r="C119" s="110" t="s">
        <v>332</v>
      </c>
      <c r="D119" s="111" t="s">
        <v>333</v>
      </c>
      <c r="E119" s="112">
        <v>1</v>
      </c>
      <c r="F119" s="113" t="s">
        <v>285</v>
      </c>
      <c r="X119" s="110"/>
      <c r="Y119" s="110"/>
    </row>
    <row r="120" spans="1:25">
      <c r="A120" s="108">
        <v>74</v>
      </c>
      <c r="B120" s="109" t="s">
        <v>233</v>
      </c>
      <c r="C120" s="110" t="s">
        <v>334</v>
      </c>
      <c r="D120" s="111" t="s">
        <v>335</v>
      </c>
      <c r="E120" s="112">
        <v>1</v>
      </c>
      <c r="F120" s="113" t="s">
        <v>246</v>
      </c>
      <c r="X120" s="110"/>
      <c r="Y120" s="110"/>
    </row>
    <row r="121" spans="1:25">
      <c r="A121" s="108">
        <v>75</v>
      </c>
      <c r="B121" s="109" t="s">
        <v>233</v>
      </c>
      <c r="C121" s="110" t="s">
        <v>336</v>
      </c>
      <c r="D121" s="111" t="s">
        <v>337</v>
      </c>
      <c r="E121" s="112">
        <v>1</v>
      </c>
      <c r="F121" s="113" t="s">
        <v>285</v>
      </c>
      <c r="X121" s="110"/>
      <c r="Y121" s="110"/>
    </row>
    <row r="122" spans="1:25">
      <c r="A122" s="108">
        <v>76</v>
      </c>
      <c r="B122" s="109" t="s">
        <v>233</v>
      </c>
      <c r="C122" s="110" t="s">
        <v>338</v>
      </c>
      <c r="D122" s="111" t="s">
        <v>339</v>
      </c>
      <c r="E122" s="112">
        <v>5</v>
      </c>
      <c r="F122" s="113" t="s">
        <v>285</v>
      </c>
      <c r="X122" s="110"/>
      <c r="Y122" s="110"/>
    </row>
    <row r="123" spans="1:25" ht="25.5">
      <c r="A123" s="108">
        <v>77</v>
      </c>
      <c r="B123" s="109" t="s">
        <v>233</v>
      </c>
      <c r="C123" s="110" t="s">
        <v>340</v>
      </c>
      <c r="D123" s="111" t="s">
        <v>341</v>
      </c>
      <c r="E123" s="112">
        <v>5</v>
      </c>
      <c r="F123" s="113" t="s">
        <v>285</v>
      </c>
      <c r="X123" s="110"/>
      <c r="Y123" s="110"/>
    </row>
    <row r="124" spans="1:25">
      <c r="A124" s="108">
        <v>78</v>
      </c>
      <c r="B124" s="109" t="s">
        <v>233</v>
      </c>
      <c r="C124" s="110" t="s">
        <v>342</v>
      </c>
      <c r="D124" s="111" t="s">
        <v>343</v>
      </c>
      <c r="E124" s="112">
        <v>9</v>
      </c>
      <c r="F124" s="113" t="s">
        <v>184</v>
      </c>
      <c r="X124" s="110"/>
      <c r="Y124" s="110"/>
    </row>
    <row r="125" spans="1:25">
      <c r="A125" s="108">
        <v>79</v>
      </c>
      <c r="B125" s="109" t="s">
        <v>233</v>
      </c>
      <c r="C125" s="110" t="s">
        <v>344</v>
      </c>
      <c r="D125" s="111" t="s">
        <v>345</v>
      </c>
      <c r="E125" s="112">
        <v>4</v>
      </c>
      <c r="F125" s="113" t="s">
        <v>285</v>
      </c>
      <c r="X125" s="110"/>
      <c r="Y125" s="110"/>
    </row>
    <row r="126" spans="1:25">
      <c r="A126" s="108">
        <v>80</v>
      </c>
      <c r="B126" s="109" t="s">
        <v>233</v>
      </c>
      <c r="C126" s="110" t="s">
        <v>346</v>
      </c>
      <c r="D126" s="111" t="s">
        <v>347</v>
      </c>
      <c r="E126" s="112">
        <v>4</v>
      </c>
      <c r="F126" s="113" t="s">
        <v>285</v>
      </c>
      <c r="X126" s="110"/>
      <c r="Y126" s="110"/>
    </row>
    <row r="127" spans="1:25">
      <c r="A127" s="108">
        <v>81</v>
      </c>
      <c r="B127" s="109" t="s">
        <v>233</v>
      </c>
      <c r="C127" s="110" t="s">
        <v>348</v>
      </c>
      <c r="D127" s="111" t="s">
        <v>349</v>
      </c>
      <c r="E127" s="112">
        <v>20</v>
      </c>
      <c r="F127" s="113" t="s">
        <v>285</v>
      </c>
      <c r="X127" s="110"/>
      <c r="Y127" s="110"/>
    </row>
    <row r="128" spans="1:25">
      <c r="A128" s="108">
        <v>82</v>
      </c>
      <c r="B128" s="109" t="s">
        <v>233</v>
      </c>
      <c r="C128" s="110" t="s">
        <v>350</v>
      </c>
      <c r="D128" s="111" t="s">
        <v>351</v>
      </c>
      <c r="E128" s="112">
        <v>20</v>
      </c>
      <c r="F128" s="113" t="s">
        <v>285</v>
      </c>
      <c r="X128" s="110"/>
      <c r="Y128" s="110"/>
    </row>
    <row r="129" spans="1:25">
      <c r="A129" s="108">
        <v>83</v>
      </c>
      <c r="B129" s="109" t="s">
        <v>233</v>
      </c>
      <c r="C129" s="110" t="s">
        <v>352</v>
      </c>
      <c r="D129" s="111" t="s">
        <v>353</v>
      </c>
      <c r="E129" s="112">
        <v>10</v>
      </c>
      <c r="F129" s="113" t="s">
        <v>285</v>
      </c>
      <c r="X129" s="110"/>
      <c r="Y129" s="110"/>
    </row>
    <row r="130" spans="1:25" ht="25.5">
      <c r="A130" s="108">
        <v>84</v>
      </c>
      <c r="B130" s="109" t="s">
        <v>233</v>
      </c>
      <c r="C130" s="110" t="s">
        <v>354</v>
      </c>
      <c r="D130" s="111" t="s">
        <v>355</v>
      </c>
      <c r="E130" s="112">
        <v>1</v>
      </c>
      <c r="F130" s="113" t="s">
        <v>184</v>
      </c>
      <c r="X130" s="110"/>
      <c r="Y130" s="110"/>
    </row>
    <row r="131" spans="1:25">
      <c r="A131" s="108">
        <v>85</v>
      </c>
      <c r="B131" s="109" t="s">
        <v>233</v>
      </c>
      <c r="C131" s="110" t="s">
        <v>356</v>
      </c>
      <c r="D131" s="111" t="s">
        <v>357</v>
      </c>
      <c r="E131" s="112">
        <v>9</v>
      </c>
      <c r="F131" s="113" t="s">
        <v>184</v>
      </c>
      <c r="X131" s="110"/>
      <c r="Y131" s="110"/>
    </row>
    <row r="132" spans="1:25">
      <c r="A132" s="108">
        <v>86</v>
      </c>
      <c r="B132" s="109" t="s">
        <v>233</v>
      </c>
      <c r="C132" s="110" t="s">
        <v>358</v>
      </c>
      <c r="D132" s="111" t="s">
        <v>359</v>
      </c>
      <c r="E132" s="112">
        <v>1</v>
      </c>
      <c r="F132" s="113" t="s">
        <v>184</v>
      </c>
      <c r="X132" s="110"/>
      <c r="Y132" s="110"/>
    </row>
    <row r="133" spans="1:25" ht="25.5">
      <c r="A133" s="108">
        <v>87</v>
      </c>
      <c r="B133" s="109" t="s">
        <v>233</v>
      </c>
      <c r="C133" s="110" t="s">
        <v>360</v>
      </c>
      <c r="D133" s="111" t="s">
        <v>361</v>
      </c>
      <c r="E133" s="112">
        <v>9</v>
      </c>
      <c r="F133" s="113" t="s">
        <v>184</v>
      </c>
      <c r="X133" s="110"/>
      <c r="Y133" s="110"/>
    </row>
    <row r="134" spans="1:25" ht="25.5">
      <c r="A134" s="108">
        <v>88</v>
      </c>
      <c r="B134" s="109" t="s">
        <v>233</v>
      </c>
      <c r="C134" s="110" t="s">
        <v>362</v>
      </c>
      <c r="D134" s="111" t="s">
        <v>363</v>
      </c>
      <c r="E134" s="112">
        <v>6</v>
      </c>
      <c r="F134" s="113" t="s">
        <v>184</v>
      </c>
      <c r="X134" s="110"/>
      <c r="Y134" s="110"/>
    </row>
    <row r="135" spans="1:25" ht="25.5">
      <c r="A135" s="108">
        <v>89</v>
      </c>
      <c r="B135" s="109" t="s">
        <v>233</v>
      </c>
      <c r="C135" s="110" t="s">
        <v>364</v>
      </c>
      <c r="D135" s="111" t="s">
        <v>365</v>
      </c>
      <c r="E135" s="112">
        <v>4</v>
      </c>
      <c r="F135" s="113" t="s">
        <v>184</v>
      </c>
      <c r="X135" s="110"/>
      <c r="Y135" s="110"/>
    </row>
    <row r="136" spans="1:25">
      <c r="A136" s="108">
        <v>90</v>
      </c>
      <c r="B136" s="109" t="s">
        <v>233</v>
      </c>
      <c r="C136" s="110" t="s">
        <v>366</v>
      </c>
      <c r="D136" s="111" t="s">
        <v>367</v>
      </c>
      <c r="E136" s="112">
        <v>1</v>
      </c>
      <c r="F136" s="113" t="s">
        <v>184</v>
      </c>
      <c r="X136" s="110"/>
      <c r="Y136" s="110"/>
    </row>
    <row r="137" spans="1:25">
      <c r="A137" s="108">
        <v>91</v>
      </c>
      <c r="B137" s="109" t="s">
        <v>233</v>
      </c>
      <c r="C137" s="110" t="s">
        <v>368</v>
      </c>
      <c r="D137" s="111" t="s">
        <v>369</v>
      </c>
      <c r="E137" s="112">
        <v>5</v>
      </c>
      <c r="F137" s="113" t="s">
        <v>184</v>
      </c>
      <c r="X137" s="110"/>
      <c r="Y137" s="110"/>
    </row>
    <row r="138" spans="1:25">
      <c r="A138" s="108">
        <v>92</v>
      </c>
      <c r="B138" s="109" t="s">
        <v>233</v>
      </c>
      <c r="C138" s="110" t="s">
        <v>370</v>
      </c>
      <c r="D138" s="111" t="s">
        <v>371</v>
      </c>
      <c r="E138" s="112">
        <v>4</v>
      </c>
      <c r="F138" s="113" t="s">
        <v>184</v>
      </c>
      <c r="X138" s="110"/>
      <c r="Y138" s="110"/>
    </row>
    <row r="139" spans="1:25">
      <c r="A139" s="108">
        <v>93</v>
      </c>
      <c r="B139" s="109" t="s">
        <v>233</v>
      </c>
      <c r="C139" s="110" t="s">
        <v>372</v>
      </c>
      <c r="D139" s="111" t="s">
        <v>373</v>
      </c>
      <c r="E139" s="112">
        <v>6</v>
      </c>
      <c r="F139" s="113" t="s">
        <v>184</v>
      </c>
      <c r="X139" s="110"/>
      <c r="Y139" s="110"/>
    </row>
    <row r="140" spans="1:25" ht="25.5">
      <c r="A140" s="108">
        <v>94</v>
      </c>
      <c r="B140" s="109" t="s">
        <v>233</v>
      </c>
      <c r="C140" s="110" t="s">
        <v>374</v>
      </c>
      <c r="D140" s="111" t="s">
        <v>375</v>
      </c>
      <c r="E140" s="112">
        <v>30.812999999999999</v>
      </c>
      <c r="F140" s="113" t="s">
        <v>57</v>
      </c>
      <c r="X140" s="110"/>
      <c r="Y140" s="110"/>
    </row>
    <row r="141" spans="1:25">
      <c r="D141" s="165" t="s">
        <v>376</v>
      </c>
      <c r="E141" s="166">
        <f>J141</f>
        <v>0</v>
      </c>
      <c r="H141" s="166"/>
      <c r="I141" s="166"/>
      <c r="J141" s="166"/>
      <c r="L141" s="167"/>
      <c r="N141" s="168"/>
    </row>
    <row r="143" spans="1:25">
      <c r="B143" s="110" t="s">
        <v>377</v>
      </c>
    </row>
    <row r="144" spans="1:25" ht="25.5">
      <c r="A144" s="108">
        <v>95</v>
      </c>
      <c r="B144" s="109" t="s">
        <v>378</v>
      </c>
      <c r="C144" s="110" t="s">
        <v>379</v>
      </c>
      <c r="D144" s="111" t="s">
        <v>380</v>
      </c>
      <c r="E144" s="112">
        <v>102</v>
      </c>
      <c r="F144" s="113" t="s">
        <v>381</v>
      </c>
      <c r="X144" s="110"/>
      <c r="Y144" s="110"/>
    </row>
    <row r="145" spans="1:25">
      <c r="A145" s="108">
        <v>96</v>
      </c>
      <c r="B145" s="109" t="s">
        <v>378</v>
      </c>
      <c r="C145" s="110" t="s">
        <v>382</v>
      </c>
      <c r="D145" s="111" t="s">
        <v>383</v>
      </c>
      <c r="E145" s="112">
        <v>38</v>
      </c>
      <c r="F145" s="113" t="s">
        <v>246</v>
      </c>
      <c r="X145" s="110"/>
      <c r="Y145" s="110"/>
    </row>
    <row r="146" spans="1:25">
      <c r="A146" s="108">
        <v>97</v>
      </c>
      <c r="B146" s="109" t="s">
        <v>378</v>
      </c>
      <c r="C146" s="110" t="s">
        <v>384</v>
      </c>
      <c r="D146" s="111" t="s">
        <v>385</v>
      </c>
      <c r="E146" s="112">
        <v>22</v>
      </c>
      <c r="F146" s="113" t="s">
        <v>246</v>
      </c>
      <c r="X146" s="110"/>
      <c r="Y146" s="110"/>
    </row>
    <row r="147" spans="1:25">
      <c r="A147" s="108">
        <v>98</v>
      </c>
      <c r="B147" s="109" t="s">
        <v>378</v>
      </c>
      <c r="C147" s="110" t="s">
        <v>386</v>
      </c>
      <c r="D147" s="111" t="s">
        <v>387</v>
      </c>
      <c r="E147" s="112">
        <v>10</v>
      </c>
      <c r="F147" s="113" t="s">
        <v>246</v>
      </c>
      <c r="X147" s="110"/>
      <c r="Y147" s="110"/>
    </row>
    <row r="148" spans="1:25">
      <c r="A148" s="108">
        <v>99</v>
      </c>
      <c r="B148" s="109" t="s">
        <v>378</v>
      </c>
      <c r="C148" s="110" t="s">
        <v>388</v>
      </c>
      <c r="D148" s="111" t="s">
        <v>389</v>
      </c>
      <c r="E148" s="112">
        <v>10</v>
      </c>
      <c r="F148" s="113" t="s">
        <v>246</v>
      </c>
      <c r="X148" s="110"/>
      <c r="Y148" s="110"/>
    </row>
    <row r="149" spans="1:25">
      <c r="A149" s="108">
        <v>100</v>
      </c>
      <c r="B149" s="109" t="s">
        <v>378</v>
      </c>
      <c r="C149" s="110" t="s">
        <v>390</v>
      </c>
      <c r="D149" s="111" t="s">
        <v>391</v>
      </c>
      <c r="E149" s="112">
        <v>2</v>
      </c>
      <c r="F149" s="113" t="s">
        <v>246</v>
      </c>
      <c r="X149" s="110"/>
      <c r="Y149" s="110"/>
    </row>
    <row r="150" spans="1:25" ht="25.5">
      <c r="A150" s="108">
        <v>101</v>
      </c>
      <c r="B150" s="109" t="s">
        <v>378</v>
      </c>
      <c r="C150" s="110" t="s">
        <v>392</v>
      </c>
      <c r="D150" s="111" t="s">
        <v>393</v>
      </c>
      <c r="E150" s="112">
        <v>25.956</v>
      </c>
      <c r="F150" s="113" t="s">
        <v>57</v>
      </c>
      <c r="X150" s="110"/>
      <c r="Y150" s="110"/>
    </row>
    <row r="151" spans="1:25">
      <c r="D151" s="165" t="s">
        <v>394</v>
      </c>
      <c r="E151" s="166">
        <f>J151</f>
        <v>0</v>
      </c>
      <c r="H151" s="166"/>
      <c r="I151" s="166"/>
      <c r="J151" s="166"/>
      <c r="L151" s="167"/>
      <c r="N151" s="168"/>
    </row>
    <row r="153" spans="1:25">
      <c r="D153" s="165" t="s">
        <v>395</v>
      </c>
      <c r="E153" s="166">
        <f>J153</f>
        <v>0</v>
      </c>
      <c r="H153" s="166"/>
      <c r="I153" s="166"/>
      <c r="J153" s="166"/>
      <c r="L153" s="167"/>
      <c r="N153" s="168"/>
    </row>
    <row r="155" spans="1:25">
      <c r="D155" s="169" t="s">
        <v>396</v>
      </c>
      <c r="E155" s="166">
        <f>J155</f>
        <v>0</v>
      </c>
      <c r="H155" s="166"/>
      <c r="I155" s="166"/>
      <c r="J155" s="166"/>
      <c r="L155" s="167"/>
      <c r="N155" s="168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116</v>
      </c>
      <c r="B1" s="98"/>
      <c r="C1" s="98"/>
      <c r="D1" s="99" t="s">
        <v>397</v>
      </c>
    </row>
    <row r="2" spans="1:6">
      <c r="A2" s="97" t="s">
        <v>118</v>
      </c>
      <c r="B2" s="98"/>
      <c r="C2" s="98"/>
      <c r="D2" s="99" t="s">
        <v>119</v>
      </c>
    </row>
    <row r="3" spans="1:6">
      <c r="A3" s="97" t="s">
        <v>14</v>
      </c>
      <c r="B3" s="98"/>
      <c r="C3" s="98"/>
      <c r="D3" s="99" t="s">
        <v>120</v>
      </c>
    </row>
    <row r="4" spans="1:6">
      <c r="A4" s="98"/>
      <c r="B4" s="98"/>
      <c r="C4" s="98"/>
      <c r="D4" s="98"/>
    </row>
    <row r="5" spans="1:6">
      <c r="A5" s="97" t="s">
        <v>121</v>
      </c>
      <c r="B5" s="98"/>
      <c r="C5" s="98"/>
      <c r="D5" s="98"/>
    </row>
    <row r="6" spans="1:6">
      <c r="A6" s="97" t="s">
        <v>122</v>
      </c>
      <c r="B6" s="98"/>
      <c r="C6" s="98"/>
      <c r="D6" s="98"/>
    </row>
    <row r="7" spans="1:6">
      <c r="A7" s="97" t="s">
        <v>123</v>
      </c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66</v>
      </c>
      <c r="B9" s="103" t="s">
        <v>67</v>
      </c>
      <c r="C9" s="103" t="s">
        <v>68</v>
      </c>
      <c r="D9" s="104" t="s">
        <v>69</v>
      </c>
      <c r="F9" s="86" t="s">
        <v>398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116</v>
      </c>
      <c r="C1" s="86"/>
      <c r="E1" s="90" t="s">
        <v>117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118</v>
      </c>
      <c r="C2" s="86"/>
      <c r="E2" s="90" t="s">
        <v>119</v>
      </c>
      <c r="F2" s="86"/>
      <c r="G2" s="86"/>
      <c r="Z2" s="83" t="s">
        <v>11</v>
      </c>
      <c r="AA2" s="84" t="s">
        <v>70</v>
      </c>
      <c r="AB2" s="84" t="s">
        <v>13</v>
      </c>
      <c r="AC2" s="84"/>
      <c r="AD2" s="85"/>
    </row>
    <row r="3" spans="1:30">
      <c r="A3" s="90" t="s">
        <v>14</v>
      </c>
      <c r="C3" s="86"/>
      <c r="E3" s="90" t="s">
        <v>120</v>
      </c>
      <c r="F3" s="86"/>
      <c r="G3" s="86"/>
      <c r="Z3" s="83" t="s">
        <v>15</v>
      </c>
      <c r="AA3" s="84" t="s">
        <v>71</v>
      </c>
      <c r="AB3" s="84" t="s">
        <v>13</v>
      </c>
      <c r="AC3" s="84" t="s">
        <v>17</v>
      </c>
      <c r="AD3" s="85" t="s">
        <v>18</v>
      </c>
    </row>
    <row r="4" spans="1:30">
      <c r="B4" s="86"/>
      <c r="C4" s="86"/>
      <c r="D4" s="86"/>
      <c r="E4" s="86"/>
      <c r="F4" s="86"/>
      <c r="G4" s="86"/>
      <c r="Z4" s="83" t="s">
        <v>19</v>
      </c>
      <c r="AA4" s="84" t="s">
        <v>72</v>
      </c>
      <c r="AB4" s="84" t="s">
        <v>13</v>
      </c>
      <c r="AC4" s="84"/>
      <c r="AD4" s="85"/>
    </row>
    <row r="5" spans="1:30">
      <c r="A5" s="90" t="s">
        <v>121</v>
      </c>
      <c r="B5" s="86"/>
      <c r="C5" s="86"/>
      <c r="D5" s="86"/>
      <c r="E5" s="86"/>
      <c r="F5" s="86"/>
      <c r="G5" s="86"/>
      <c r="Z5" s="83" t="s">
        <v>21</v>
      </c>
      <c r="AA5" s="84" t="s">
        <v>71</v>
      </c>
      <c r="AB5" s="84" t="s">
        <v>13</v>
      </c>
      <c r="AC5" s="84" t="s">
        <v>17</v>
      </c>
      <c r="AD5" s="85" t="s">
        <v>18</v>
      </c>
    </row>
    <row r="6" spans="1:30">
      <c r="A6" s="90" t="s">
        <v>122</v>
      </c>
      <c r="B6" s="86"/>
      <c r="C6" s="86"/>
      <c r="D6" s="86"/>
      <c r="E6" s="86"/>
      <c r="F6" s="86"/>
      <c r="G6" s="86"/>
    </row>
    <row r="7" spans="1:30">
      <c r="A7" s="90" t="s">
        <v>123</v>
      </c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73</v>
      </c>
      <c r="B9" s="92" t="s">
        <v>30</v>
      </c>
      <c r="C9" s="92" t="s">
        <v>31</v>
      </c>
      <c r="D9" s="92" t="s">
        <v>32</v>
      </c>
      <c r="E9" s="93" t="s">
        <v>74</v>
      </c>
      <c r="F9" s="93" t="s">
        <v>34</v>
      </c>
      <c r="G9" s="93" t="s">
        <v>39</v>
      </c>
    </row>
    <row r="10" spans="1:30">
      <c r="A10" s="94"/>
      <c r="B10" s="94"/>
      <c r="C10" s="94" t="s">
        <v>56</v>
      </c>
      <c r="D10" s="94"/>
      <c r="E10" s="94" t="s">
        <v>32</v>
      </c>
      <c r="F10" s="94" t="s">
        <v>32</v>
      </c>
      <c r="G10" s="94" t="s">
        <v>32</v>
      </c>
    </row>
    <row r="12" spans="1:30">
      <c r="A12" s="86" t="s">
        <v>153</v>
      </c>
      <c r="B12" s="87">
        <f>Prehlad!H21</f>
        <v>0</v>
      </c>
      <c r="C12" s="87">
        <f>Prehlad!I21</f>
        <v>0</v>
      </c>
      <c r="D12" s="87">
        <f>Prehlad!J21</f>
        <v>0</v>
      </c>
      <c r="E12" s="88">
        <f>Prehlad!L21</f>
        <v>0</v>
      </c>
      <c r="F12" s="89">
        <f>Prehlad!N21</f>
        <v>0</v>
      </c>
      <c r="G12" s="89">
        <f>Prehlad!W21</f>
        <v>0</v>
      </c>
    </row>
    <row r="13" spans="1:30">
      <c r="A13" s="86" t="s">
        <v>165</v>
      </c>
      <c r="B13" s="87">
        <f>Prehlad!H27</f>
        <v>0</v>
      </c>
      <c r="C13" s="87">
        <f>Prehlad!I27</f>
        <v>0</v>
      </c>
      <c r="D13" s="87">
        <f>Prehlad!J27</f>
        <v>0</v>
      </c>
      <c r="E13" s="88">
        <f>Prehlad!L27</f>
        <v>0</v>
      </c>
      <c r="F13" s="89">
        <f>Prehlad!N27</f>
        <v>0</v>
      </c>
      <c r="G13" s="89">
        <f>Prehlad!W27</f>
        <v>0</v>
      </c>
    </row>
    <row r="14" spans="1:30">
      <c r="A14" s="86" t="s">
        <v>172</v>
      </c>
      <c r="B14" s="87">
        <f>Prehlad!H34</f>
        <v>0</v>
      </c>
      <c r="C14" s="87">
        <f>Prehlad!I34</f>
        <v>0</v>
      </c>
      <c r="D14" s="87">
        <f>Prehlad!J34</f>
        <v>0</v>
      </c>
      <c r="E14" s="88">
        <f>Prehlad!L34</f>
        <v>0</v>
      </c>
      <c r="F14" s="89">
        <f>Prehlad!N34</f>
        <v>0</v>
      </c>
      <c r="G14" s="89">
        <f>Prehlad!W34</f>
        <v>0</v>
      </c>
    </row>
    <row r="15" spans="1:30">
      <c r="A15" s="86" t="s">
        <v>181</v>
      </c>
      <c r="B15" s="87">
        <f>Prehlad!H61</f>
        <v>0</v>
      </c>
      <c r="C15" s="87">
        <f>Prehlad!I61</f>
        <v>0</v>
      </c>
      <c r="D15" s="87">
        <f>Prehlad!J61</f>
        <v>0</v>
      </c>
      <c r="E15" s="88">
        <f>Prehlad!L61</f>
        <v>0</v>
      </c>
      <c r="F15" s="89">
        <f>Prehlad!N61</f>
        <v>0</v>
      </c>
      <c r="G15" s="89">
        <f>Prehlad!W61</f>
        <v>0</v>
      </c>
    </row>
    <row r="16" spans="1:30">
      <c r="A16" s="86" t="s">
        <v>230</v>
      </c>
      <c r="B16" s="87">
        <f>Prehlad!H63</f>
        <v>0</v>
      </c>
      <c r="C16" s="87">
        <f>Prehlad!I63</f>
        <v>0</v>
      </c>
      <c r="D16" s="87">
        <f>Prehlad!J63</f>
        <v>0</v>
      </c>
      <c r="E16" s="88">
        <f>Prehlad!L63</f>
        <v>0</v>
      </c>
      <c r="F16" s="89">
        <f>Prehlad!N63</f>
        <v>0</v>
      </c>
      <c r="G16" s="89">
        <f>Prehlad!W63</f>
        <v>0</v>
      </c>
    </row>
    <row r="18" spans="1:7">
      <c r="A18" s="86" t="s">
        <v>232</v>
      </c>
      <c r="B18" s="87">
        <f>Prehlad!H88</f>
        <v>0</v>
      </c>
      <c r="C18" s="87">
        <f>Prehlad!I88</f>
        <v>0</v>
      </c>
      <c r="D18" s="87">
        <f>Prehlad!J88</f>
        <v>0</v>
      </c>
      <c r="E18" s="88">
        <f>Prehlad!L88</f>
        <v>0</v>
      </c>
      <c r="F18" s="89">
        <f>Prehlad!N88</f>
        <v>0</v>
      </c>
      <c r="G18" s="89">
        <f>Prehlad!W88</f>
        <v>0</v>
      </c>
    </row>
    <row r="19" spans="1:7">
      <c r="A19" s="86" t="s">
        <v>278</v>
      </c>
      <c r="B19" s="87">
        <f>Prehlad!H116</f>
        <v>0</v>
      </c>
      <c r="C19" s="87">
        <f>Prehlad!I116</f>
        <v>0</v>
      </c>
      <c r="D19" s="87">
        <f>Prehlad!J116</f>
        <v>0</v>
      </c>
      <c r="E19" s="88">
        <f>Prehlad!L116</f>
        <v>0</v>
      </c>
      <c r="F19" s="89">
        <f>Prehlad!N116</f>
        <v>0</v>
      </c>
      <c r="G19" s="89">
        <f>Prehlad!W116</f>
        <v>0</v>
      </c>
    </row>
    <row r="20" spans="1:7">
      <c r="A20" s="86" t="s">
        <v>331</v>
      </c>
      <c r="B20" s="87">
        <f>Prehlad!H141</f>
        <v>0</v>
      </c>
      <c r="C20" s="87">
        <f>Prehlad!I141</f>
        <v>0</v>
      </c>
      <c r="D20" s="87">
        <f>Prehlad!J141</f>
        <v>0</v>
      </c>
      <c r="E20" s="88">
        <f>Prehlad!L141</f>
        <v>0</v>
      </c>
      <c r="F20" s="89">
        <f>Prehlad!N141</f>
        <v>0</v>
      </c>
      <c r="G20" s="89">
        <f>Prehlad!W141</f>
        <v>0</v>
      </c>
    </row>
    <row r="21" spans="1:7">
      <c r="A21" s="86" t="s">
        <v>377</v>
      </c>
      <c r="B21" s="87">
        <f>Prehlad!H151</f>
        <v>0</v>
      </c>
      <c r="C21" s="87">
        <f>Prehlad!I151</f>
        <v>0</v>
      </c>
      <c r="D21" s="87">
        <f>Prehlad!J151</f>
        <v>0</v>
      </c>
      <c r="E21" s="88">
        <f>Prehlad!L151</f>
        <v>0</v>
      </c>
      <c r="F21" s="89">
        <f>Prehlad!N151</f>
        <v>0</v>
      </c>
      <c r="G21" s="89">
        <f>Prehlad!W151</f>
        <v>0</v>
      </c>
    </row>
    <row r="22" spans="1:7">
      <c r="A22" s="86" t="s">
        <v>395</v>
      </c>
      <c r="B22" s="87">
        <f>Prehlad!H153</f>
        <v>0</v>
      </c>
      <c r="C22" s="87">
        <f>Prehlad!I153</f>
        <v>0</v>
      </c>
      <c r="D22" s="87">
        <f>Prehlad!J153</f>
        <v>0</v>
      </c>
      <c r="E22" s="88">
        <f>Prehlad!L153</f>
        <v>0</v>
      </c>
      <c r="F22" s="89">
        <f>Prehlad!N153</f>
        <v>0</v>
      </c>
      <c r="G22" s="89">
        <f>Prehlad!W153</f>
        <v>0</v>
      </c>
    </row>
    <row r="25" spans="1:7">
      <c r="A25" s="86" t="s">
        <v>396</v>
      </c>
      <c r="B25" s="87">
        <f>Prehlad!H155</f>
        <v>0</v>
      </c>
      <c r="C25" s="87">
        <f>Prehlad!I155</f>
        <v>0</v>
      </c>
      <c r="D25" s="87">
        <f>Prehlad!J155</f>
        <v>0</v>
      </c>
      <c r="E25" s="88">
        <f>Prehlad!L155</f>
        <v>0</v>
      </c>
      <c r="F25" s="89">
        <f>Prehlad!N155</f>
        <v>0</v>
      </c>
      <c r="G25" s="89">
        <f>Prehlad!W155</f>
        <v>0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121</v>
      </c>
      <c r="D2" s="5"/>
      <c r="E2" s="5"/>
      <c r="F2" s="5"/>
      <c r="G2" s="6" t="s">
        <v>75</v>
      </c>
      <c r="H2" s="5"/>
      <c r="I2" s="5"/>
      <c r="J2" s="66"/>
      <c r="Z2" s="83" t="s">
        <v>11</v>
      </c>
      <c r="AA2" s="84" t="s">
        <v>76</v>
      </c>
      <c r="AB2" s="84" t="s">
        <v>13</v>
      </c>
      <c r="AC2" s="84"/>
      <c r="AD2" s="85"/>
    </row>
    <row r="3" spans="2:30" ht="18" customHeight="1">
      <c r="B3" s="7"/>
      <c r="C3" s="8" t="s">
        <v>122</v>
      </c>
      <c r="D3" s="8"/>
      <c r="E3" s="8"/>
      <c r="F3" s="8"/>
      <c r="G3" s="9" t="s">
        <v>126</v>
      </c>
      <c r="H3" s="8"/>
      <c r="I3" s="8"/>
      <c r="J3" s="67"/>
      <c r="Z3" s="83" t="s">
        <v>15</v>
      </c>
      <c r="AA3" s="84" t="s">
        <v>77</v>
      </c>
      <c r="AB3" s="84" t="s">
        <v>13</v>
      </c>
      <c r="AC3" s="84" t="s">
        <v>17</v>
      </c>
      <c r="AD3" s="85" t="s">
        <v>18</v>
      </c>
    </row>
    <row r="4" spans="2:30" ht="18" customHeight="1">
      <c r="B4" s="10"/>
      <c r="C4" s="11" t="s">
        <v>123</v>
      </c>
      <c r="D4" s="11"/>
      <c r="E4" s="11"/>
      <c r="F4" s="11"/>
      <c r="G4" s="12"/>
      <c r="H4" s="11"/>
      <c r="I4" s="11"/>
      <c r="J4" s="68"/>
      <c r="Z4" s="83" t="s">
        <v>19</v>
      </c>
      <c r="AA4" s="84" t="s">
        <v>78</v>
      </c>
      <c r="AB4" s="84" t="s">
        <v>13</v>
      </c>
      <c r="AC4" s="84"/>
      <c r="AD4" s="85"/>
    </row>
    <row r="5" spans="2:30" ht="18" customHeight="1">
      <c r="B5" s="13"/>
      <c r="C5" s="14" t="s">
        <v>79</v>
      </c>
      <c r="D5" s="14"/>
      <c r="E5" s="14" t="s">
        <v>80</v>
      </c>
      <c r="F5" s="15"/>
      <c r="G5" s="15" t="s">
        <v>81</v>
      </c>
      <c r="H5" s="14" t="s">
        <v>127</v>
      </c>
      <c r="I5" s="15" t="s">
        <v>82</v>
      </c>
      <c r="J5" s="69" t="s">
        <v>128</v>
      </c>
      <c r="Z5" s="83" t="s">
        <v>21</v>
      </c>
      <c r="AA5" s="84" t="s">
        <v>77</v>
      </c>
      <c r="AB5" s="84" t="s">
        <v>13</v>
      </c>
      <c r="AC5" s="84" t="s">
        <v>17</v>
      </c>
      <c r="AD5" s="85" t="s">
        <v>18</v>
      </c>
    </row>
    <row r="6" spans="2:30" ht="18" customHeight="1">
      <c r="B6" s="4"/>
      <c r="C6" s="5" t="s">
        <v>1</v>
      </c>
      <c r="D6" s="5" t="s">
        <v>129</v>
      </c>
      <c r="E6" s="5"/>
      <c r="F6" s="5"/>
      <c r="G6" s="5" t="s">
        <v>83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84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83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84</v>
      </c>
      <c r="H9" s="11"/>
      <c r="I9" s="11"/>
      <c r="J9" s="68"/>
    </row>
    <row r="10" spans="2:30" ht="18" customHeight="1">
      <c r="B10" s="7"/>
      <c r="C10" s="8" t="s">
        <v>85</v>
      </c>
      <c r="D10" s="8" t="s">
        <v>131</v>
      </c>
      <c r="E10" s="8"/>
      <c r="F10" s="8"/>
      <c r="G10" s="8" t="s">
        <v>83</v>
      </c>
      <c r="H10" s="8"/>
      <c r="I10" s="8"/>
      <c r="J10" s="67"/>
    </row>
    <row r="11" spans="2:30" ht="18" customHeight="1">
      <c r="B11" s="19"/>
      <c r="C11" s="20"/>
      <c r="D11" s="20" t="s">
        <v>132</v>
      </c>
      <c r="E11" s="20"/>
      <c r="F11" s="20"/>
      <c r="G11" s="20" t="s">
        <v>84</v>
      </c>
      <c r="H11" s="20"/>
      <c r="I11" s="20"/>
      <c r="J11" s="71"/>
    </row>
    <row r="12" spans="2:30" ht="18" customHeight="1">
      <c r="B12" s="21">
        <v>1</v>
      </c>
      <c r="C12" s="5" t="s">
        <v>133</v>
      </c>
      <c r="D12" s="5"/>
      <c r="E12" s="5"/>
      <c r="F12" s="22">
        <f>IF(B12&lt;&gt;0,ROUND($J$31/B12,0),0)</f>
        <v>0</v>
      </c>
      <c r="G12" s="6">
        <v>1</v>
      </c>
      <c r="H12" s="5" t="s">
        <v>136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134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135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86</v>
      </c>
      <c r="C15" s="29" t="s">
        <v>87</v>
      </c>
      <c r="D15" s="30" t="s">
        <v>30</v>
      </c>
      <c r="E15" s="30" t="s">
        <v>88</v>
      </c>
      <c r="F15" s="31" t="s">
        <v>89</v>
      </c>
      <c r="G15" s="28" t="s">
        <v>90</v>
      </c>
      <c r="H15" s="32" t="s">
        <v>91</v>
      </c>
      <c r="I15" s="43"/>
      <c r="J15" s="44"/>
    </row>
    <row r="16" spans="2:30" ht="18" customHeight="1">
      <c r="B16" s="33">
        <v>1</v>
      </c>
      <c r="C16" s="34" t="s">
        <v>92</v>
      </c>
      <c r="D16" s="148">
        <f>Prehlad!H63</f>
        <v>0</v>
      </c>
      <c r="E16" s="148">
        <f>Prehlad!I63</f>
        <v>0</v>
      </c>
      <c r="F16" s="149">
        <f>D16+E16</f>
        <v>0</v>
      </c>
      <c r="G16" s="33">
        <v>6</v>
      </c>
      <c r="H16" s="35" t="s">
        <v>137</v>
      </c>
      <c r="I16" s="75"/>
      <c r="J16" s="149">
        <v>0</v>
      </c>
    </row>
    <row r="17" spans="2:10" ht="18" customHeight="1">
      <c r="B17" s="36">
        <v>2</v>
      </c>
      <c r="C17" s="37" t="s">
        <v>93</v>
      </c>
      <c r="D17" s="150">
        <f>Prehlad!H153</f>
        <v>0</v>
      </c>
      <c r="E17" s="150">
        <f>Prehlad!I153</f>
        <v>0</v>
      </c>
      <c r="F17" s="149">
        <f>D17+E17</f>
        <v>0</v>
      </c>
      <c r="G17" s="36">
        <v>7</v>
      </c>
      <c r="H17" s="38" t="s">
        <v>138</v>
      </c>
      <c r="I17" s="8"/>
      <c r="J17" s="151">
        <v>0</v>
      </c>
    </row>
    <row r="18" spans="2:10" ht="18" customHeight="1">
      <c r="B18" s="36">
        <v>3</v>
      </c>
      <c r="C18" s="37" t="s">
        <v>94</v>
      </c>
      <c r="D18" s="150"/>
      <c r="E18" s="150"/>
      <c r="F18" s="149">
        <f>D18+E18</f>
        <v>0</v>
      </c>
      <c r="G18" s="36">
        <v>8</v>
      </c>
      <c r="H18" s="38" t="s">
        <v>139</v>
      </c>
      <c r="I18" s="8"/>
      <c r="J18" s="151">
        <v>0</v>
      </c>
    </row>
    <row r="19" spans="2:10" ht="18" customHeight="1">
      <c r="B19" s="36">
        <v>4</v>
      </c>
      <c r="C19" s="37" t="s">
        <v>95</v>
      </c>
      <c r="D19" s="150"/>
      <c r="E19" s="150"/>
      <c r="F19" s="152">
        <f>D19+E19</f>
        <v>0</v>
      </c>
      <c r="G19" s="36">
        <v>9</v>
      </c>
      <c r="H19" s="38" t="s">
        <v>2</v>
      </c>
      <c r="I19" s="8"/>
      <c r="J19" s="151">
        <v>0</v>
      </c>
    </row>
    <row r="20" spans="2:10" ht="18" customHeight="1">
      <c r="B20" s="39">
        <v>5</v>
      </c>
      <c r="C20" s="40" t="s">
        <v>96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97</v>
      </c>
      <c r="J20" s="155">
        <f>SUM(J16:J19)</f>
        <v>0</v>
      </c>
    </row>
    <row r="21" spans="2:10" ht="18" customHeight="1">
      <c r="B21" s="28" t="s">
        <v>98</v>
      </c>
      <c r="C21" s="42"/>
      <c r="D21" s="43" t="s">
        <v>99</v>
      </c>
      <c r="E21" s="43"/>
      <c r="F21" s="44"/>
      <c r="G21" s="28" t="s">
        <v>100</v>
      </c>
      <c r="H21" s="32" t="s">
        <v>101</v>
      </c>
      <c r="I21" s="43"/>
      <c r="J21" s="44"/>
    </row>
    <row r="22" spans="2:10" ht="18" customHeight="1">
      <c r="B22" s="33">
        <v>11</v>
      </c>
      <c r="C22" s="35" t="s">
        <v>140</v>
      </c>
      <c r="D22" s="45" t="s">
        <v>2</v>
      </c>
      <c r="E22" s="46">
        <v>0</v>
      </c>
      <c r="F22" s="149">
        <f>ROUND(((D16+E16+D17+E17+D18)*E22),2)</f>
        <v>0</v>
      </c>
      <c r="G22" s="36">
        <v>16</v>
      </c>
      <c r="H22" s="38" t="s">
        <v>102</v>
      </c>
      <c r="I22" s="77"/>
      <c r="J22" s="151">
        <v>0</v>
      </c>
    </row>
    <row r="23" spans="2:10" ht="18" customHeight="1">
      <c r="B23" s="36">
        <v>12</v>
      </c>
      <c r="C23" s="38" t="s">
        <v>141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143</v>
      </c>
      <c r="I23" s="77"/>
      <c r="J23" s="151">
        <v>0</v>
      </c>
    </row>
    <row r="24" spans="2:10" ht="18" customHeight="1">
      <c r="B24" s="36">
        <v>13</v>
      </c>
      <c r="C24" s="38" t="s">
        <v>142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144</v>
      </c>
      <c r="I24" s="77"/>
      <c r="J24" s="151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2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103</v>
      </c>
      <c r="F26" s="155">
        <f>SUM(F22:F25)</f>
        <v>0</v>
      </c>
      <c r="G26" s="39">
        <v>20</v>
      </c>
      <c r="H26" s="49"/>
      <c r="I26" s="50" t="s">
        <v>104</v>
      </c>
      <c r="J26" s="155">
        <f>SUM(J22:J25)</f>
        <v>0</v>
      </c>
    </row>
    <row r="27" spans="2:10" ht="18" customHeight="1">
      <c r="B27" s="51"/>
      <c r="C27" s="52" t="s">
        <v>105</v>
      </c>
      <c r="D27" s="53"/>
      <c r="E27" s="54" t="s">
        <v>106</v>
      </c>
      <c r="F27" s="55"/>
      <c r="G27" s="28" t="s">
        <v>107</v>
      </c>
      <c r="H27" s="32" t="s">
        <v>108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109</v>
      </c>
      <c r="J28" s="149">
        <f>ROUND(F20,2)+J20+F26+J26</f>
        <v>0</v>
      </c>
    </row>
    <row r="29" spans="2:10" ht="18" customHeight="1">
      <c r="B29" s="56"/>
      <c r="C29" s="58" t="s">
        <v>110</v>
      </c>
      <c r="D29" s="58"/>
      <c r="E29" s="60"/>
      <c r="F29" s="55"/>
      <c r="G29" s="36">
        <v>22</v>
      </c>
      <c r="H29" s="38" t="s">
        <v>145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111</v>
      </c>
      <c r="D30" s="8"/>
      <c r="E30" s="60"/>
      <c r="F30" s="55"/>
      <c r="G30" s="36">
        <v>23</v>
      </c>
      <c r="H30" s="38" t="s">
        <v>146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112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113</v>
      </c>
      <c r="H32" s="63" t="s">
        <v>147</v>
      </c>
      <c r="I32" s="79"/>
      <c r="J32" s="80">
        <v>0</v>
      </c>
    </row>
    <row r="33" spans="2:10" ht="18" customHeight="1">
      <c r="B33" s="64"/>
      <c r="C33" s="65"/>
      <c r="D33" s="52" t="s">
        <v>114</v>
      </c>
      <c r="E33" s="65"/>
      <c r="F33" s="65"/>
      <c r="G33" s="65"/>
      <c r="H33" s="65" t="s">
        <v>115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110</v>
      </c>
      <c r="D35" s="58"/>
      <c r="E35" s="58"/>
      <c r="F35" s="57"/>
      <c r="G35" s="58" t="s">
        <v>110</v>
      </c>
      <c r="H35" s="58"/>
      <c r="I35" s="58"/>
      <c r="J35" s="82"/>
    </row>
    <row r="36" spans="2:10" ht="18" customHeight="1">
      <c r="B36" s="7"/>
      <c r="C36" s="8" t="s">
        <v>111</v>
      </c>
      <c r="D36" s="8"/>
      <c r="E36" s="8"/>
      <c r="F36" s="9"/>
      <c r="G36" s="8" t="s">
        <v>111</v>
      </c>
      <c r="H36" s="8"/>
      <c r="I36" s="8"/>
      <c r="J36" s="67"/>
    </row>
    <row r="37" spans="2:10" ht="18" customHeight="1">
      <c r="B37" s="56"/>
      <c r="C37" s="58" t="s">
        <v>106</v>
      </c>
      <c r="D37" s="58"/>
      <c r="E37" s="58"/>
      <c r="F37" s="57"/>
      <c r="G37" s="58" t="s">
        <v>106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Tomáš</cp:lastModifiedBy>
  <cp:lastPrinted>2016-04-18T11:45:00Z</cp:lastPrinted>
  <dcterms:created xsi:type="dcterms:W3CDTF">1999-04-06T07:39:00Z</dcterms:created>
  <dcterms:modified xsi:type="dcterms:W3CDTF">2021-10-07T13:02:20Z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